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37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<sst xmlns="http://schemas.openxmlformats.org/spreadsheetml/2006/main" count="24" uniqueCount="20">
  <si>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</si>
  <si>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Законодательной Думы Томской области седьмого созыва</t>
  </si>
  <si>
    <t>Приобский (№ 18)</t>
  </si>
  <si>
    <t>В руб.</t>
  </si>
  <si>
    <t>1</t>
  </si>
  <si>
    <t>1.</t>
  </si>
  <si>
    <t/>
  </si>
  <si>
    <t>(подпись, дата)</t>
  </si>
  <si>
    <t>(инициалы, фамилия)</t>
  </si>
  <si>
    <t>Председатель окружной избирательной комиссии</t>
  </si>
  <si>
    <t>Н.Д. Зейля</t>
  </si>
  <si>
    <t>по Приобскому одномандатному избирательному округу № 18</t>
  </si>
  <si>
    <t>Гуликян
Давид
Шаваршович</t>
  </si>
  <si>
    <t>Жуков
Александр
Алексеевич</t>
  </si>
  <si>
    <t>Казырский
Олег
Петрович</t>
  </si>
  <si>
    <t>2.</t>
  </si>
  <si>
    <t>3.</t>
  </si>
  <si>
    <t>4.</t>
  </si>
  <si>
    <t>По состоянию на 31.08.2021</t>
  </si>
  <si>
    <t>Отчет № 7. 31.08.2021 11:56:35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</si>
</sst>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49" fontId="39" fillId="0" borderId="0" xfId="0" applyNumberFormat="1" applyFont="1" applyAlignment="1">
      <alignment horizontal="right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3" borderId="10" xfId="0" applyNumberFormat="1" applyFont="1" applyFill="1" applyBorder="1" applyAlignment="1" quotePrefix="1">
      <alignment horizontal="center" vertical="center" wrapText="1"/>
    </xf>
    <xf numFmtId="0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34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49" fontId="39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left" vertical="center" wrapText="1"/>
    </xf>
    <xf numFmtId="4" fontId="41" fillId="34" borderId="10" xfId="0" applyNumberFormat="1" applyFont="1" applyFill="1" applyBorder="1" applyAlignment="1">
      <alignment horizontal="right" vertical="center" wrapText="1"/>
    </xf>
    <xf numFmtId="1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0" fillId="33" borderId="11" xfId="0" applyNumberFormat="1" applyFont="1" applyFill="1" applyBorder="1" applyAlignment="1">
      <alignment horizontal="center" vertical="center" wrapText="1"/>
    </xf>
    <xf numFmtId="0" fontId="40" fillId="33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left" wrapText="1"/>
    </xf>
    <xf numFmtId="49" fontId="42" fillId="0" borderId="0" xfId="0" applyNumberFormat="1" applyFont="1" applyAlignment="1">
      <alignment horizontal="left" vertical="top" wrapText="1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center" vertical="top" wrapText="1"/>
    </xf>
    <xf numFmtId="49" fontId="42" fillId="0" borderId="13" xfId="0" applyNumberFormat="1" applyFont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40" fillId="33" borderId="17" xfId="0" applyNumberFormat="1" applyFont="1" applyFill="1" applyBorder="1" applyAlignment="1">
      <alignment horizontal="center" vertical="center" wrapText="1"/>
    </xf>
    <xf numFmtId="0" fontId="40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5.57421875" style="0" customWidth="1"/>
    <col min="2" max="2" width="18.00390625" style="0" customWidth="1"/>
    <col min="3" max="3" width="15.7109375" style="0" customWidth="1"/>
    <col min="4" max="4" width="11.421875" style="0" customWidth="1"/>
    <col min="5" max="5" width="17.0039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6" t="s">
        <v>19</v>
      </c>
    </row>
    <row r="2" spans="1:13" ht="88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ht="15">
      <c r="M5" s="17" t="s">
        <v>18</v>
      </c>
    </row>
    <row r="6" ht="15">
      <c r="M6" s="2" t="s">
        <v>3</v>
      </c>
    </row>
    <row r="7" spans="1:13" ht="24" customHeight="1">
      <c r="A7" s="26" t="str">
        <f>"№
п/п"</f>
        <v>№
п/п</v>
      </c>
      <c r="B7" s="26" t="str">
        <f>"Фамилия, имя, отчество кандидата"</f>
        <v>Фамилия, имя, отчество кандидата</v>
      </c>
      <c r="C7" s="36" t="str">
        <f>"Поступило средств"</f>
        <v>Поступило средств</v>
      </c>
      <c r="D7" s="37"/>
      <c r="E7" s="37"/>
      <c r="F7" s="37"/>
      <c r="G7" s="38"/>
      <c r="H7" s="36" t="str">
        <f>"Израсходовано средств"</f>
        <v>Израсходовано средств</v>
      </c>
      <c r="I7" s="37"/>
      <c r="J7" s="37"/>
      <c r="K7" s="38"/>
      <c r="L7" s="36" t="str">
        <f>"Возвращено средств"</f>
        <v>Возвращено средств</v>
      </c>
      <c r="M7" s="38"/>
    </row>
    <row r="8" spans="1:14" ht="51" customHeight="1">
      <c r="A8" s="35"/>
      <c r="B8" s="35"/>
      <c r="C8" s="26" t="str">
        <f>"всего"</f>
        <v>всего</v>
      </c>
      <c r="D8" s="36" t="str">
        <f>"из них"</f>
        <v>из них</v>
      </c>
      <c r="E8" s="37"/>
      <c r="F8" s="37"/>
      <c r="G8" s="38"/>
      <c r="H8" s="26" t="str">
        <f>"всего"</f>
        <v>всего</v>
      </c>
      <c r="I8" s="3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37"/>
      <c r="K8" s="38"/>
      <c r="L8" s="26" t="str">
        <f>"сумма, руб."</f>
        <v>сумма, руб.</v>
      </c>
      <c r="M8" s="26" t="str">
        <f>"основание возврата"</f>
        <v>основание возврата</v>
      </c>
      <c r="N8" s="1"/>
    </row>
    <row r="9" spans="1:14" ht="69.75" customHeight="1">
      <c r="A9" s="35"/>
      <c r="B9" s="35"/>
      <c r="C9" s="35"/>
      <c r="D9" s="3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38"/>
      <c r="F9" s="3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38"/>
      <c r="H9" s="35"/>
      <c r="I9" s="26" t="str">
        <f>"дата операции"</f>
        <v>дата операции</v>
      </c>
      <c r="J9" s="26" t="str">
        <f>"сумма, руб."</f>
        <v>сумма, руб.</v>
      </c>
      <c r="K9" s="26" t="str">
        <f>"назначение платежа"</f>
        <v>назначение платежа</v>
      </c>
      <c r="L9" s="35"/>
      <c r="M9" s="35"/>
      <c r="N9" s="1"/>
    </row>
    <row r="10" spans="1:14" ht="60" customHeight="1">
      <c r="A10" s="27"/>
      <c r="B10" s="27"/>
      <c r="C10" s="27"/>
      <c r="D10" s="3" t="str">
        <f>"сумма, руб."</f>
        <v>сумма, руб.</v>
      </c>
      <c r="E10" s="3" t="str">
        <f>"наименование юридического лица"</f>
        <v>наименование юридического лица</v>
      </c>
      <c r="F10" s="3" t="str">
        <f>"сумма, руб."</f>
        <v>сумма, руб.</v>
      </c>
      <c r="G10" s="3" t="str">
        <f>"кол-во граждан"</f>
        <v>кол-во граждан</v>
      </c>
      <c r="H10" s="27"/>
      <c r="I10" s="27"/>
      <c r="J10" s="27"/>
      <c r="K10" s="27"/>
      <c r="L10" s="27"/>
      <c r="M10" s="27"/>
      <c r="N10" s="1"/>
    </row>
    <row r="11" spans="1:14" ht="15">
      <c r="A11" s="5" t="s">
        <v>4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  <c r="N11" s="1"/>
    </row>
    <row r="12" spans="1:14" s="14" customFormat="1" ht="45" customHeight="1">
      <c r="A12" s="15" t="s">
        <v>5</v>
      </c>
      <c r="B12" s="6" t="s">
        <v>12</v>
      </c>
      <c r="C12" s="7">
        <v>0</v>
      </c>
      <c r="D12" s="7"/>
      <c r="E12" s="6">
        <f>""</f>
      </c>
      <c r="F12" s="7"/>
      <c r="G12" s="8"/>
      <c r="H12" s="7">
        <v>0</v>
      </c>
      <c r="I12" s="9"/>
      <c r="J12" s="7"/>
      <c r="K12" s="6">
        <f>""</f>
      </c>
      <c r="L12" s="7"/>
      <c r="M12" s="6">
        <f>""</f>
      </c>
      <c r="N12" s="4"/>
    </row>
    <row r="13" spans="1:14" s="14" customFormat="1" ht="30" customHeight="1">
      <c r="A13" s="5" t="s">
        <v>6</v>
      </c>
      <c r="B13" s="10" t="str">
        <f>"Итого по кандидату"</f>
        <v>Итого по кандидату</v>
      </c>
      <c r="C13" s="11">
        <v>0</v>
      </c>
      <c r="D13" s="11">
        <v>0</v>
      </c>
      <c r="E13" s="10">
        <f>""</f>
      </c>
      <c r="F13" s="11">
        <v>0</v>
      </c>
      <c r="G13" s="12"/>
      <c r="H13" s="11">
        <v>0</v>
      </c>
      <c r="I13" s="13"/>
      <c r="J13" s="11">
        <v>0</v>
      </c>
      <c r="K13" s="10">
        <f>""</f>
      </c>
      <c r="L13" s="11">
        <v>0</v>
      </c>
      <c r="M13" s="10">
        <f>""</f>
      </c>
      <c r="N13" s="4"/>
    </row>
    <row r="14" spans="1:14" s="14" customFormat="1" ht="45" customHeight="1">
      <c r="A14" s="15" t="s">
        <v>15</v>
      </c>
      <c r="B14" s="6" t="s">
        <v>13</v>
      </c>
      <c r="C14" s="7">
        <v>0</v>
      </c>
      <c r="D14" s="7"/>
      <c r="E14" s="6">
        <f>""</f>
      </c>
      <c r="F14" s="7"/>
      <c r="G14" s="8"/>
      <c r="H14" s="7">
        <v>0</v>
      </c>
      <c r="I14" s="9"/>
      <c r="J14" s="7"/>
      <c r="K14" s="6">
        <f>""</f>
      </c>
      <c r="L14" s="7"/>
      <c r="M14" s="6">
        <f>""</f>
      </c>
      <c r="N14" s="4"/>
    </row>
    <row r="15" spans="1:14" s="14" customFormat="1" ht="30" customHeight="1">
      <c r="A15" s="5" t="s">
        <v>6</v>
      </c>
      <c r="B15" s="10" t="str">
        <f>"Итого по кандидату"</f>
        <v>Итого по кандидату</v>
      </c>
      <c r="C15" s="11">
        <v>0</v>
      </c>
      <c r="D15" s="11">
        <v>0</v>
      </c>
      <c r="E15" s="10">
        <f>""</f>
      </c>
      <c r="F15" s="11">
        <v>0</v>
      </c>
      <c r="G15" s="12"/>
      <c r="H15" s="11">
        <v>0</v>
      </c>
      <c r="I15" s="13"/>
      <c r="J15" s="11">
        <v>0</v>
      </c>
      <c r="K15" s="10">
        <f>""</f>
      </c>
      <c r="L15" s="11">
        <v>0</v>
      </c>
      <c r="M15" s="10">
        <f>""</f>
      </c>
      <c r="N15" s="4"/>
    </row>
    <row r="16" spans="1:14" s="14" customFormat="1" ht="45" customHeight="1">
      <c r="A16" s="15" t="s">
        <v>16</v>
      </c>
      <c r="B16" s="6" t="s">
        <v>14</v>
      </c>
      <c r="C16" s="7">
        <v>0</v>
      </c>
      <c r="D16" s="7"/>
      <c r="E16" s="6">
        <f>""</f>
      </c>
      <c r="F16" s="7"/>
      <c r="G16" s="8"/>
      <c r="H16" s="7">
        <v>0</v>
      </c>
      <c r="I16" s="9"/>
      <c r="J16" s="7"/>
      <c r="K16" s="6">
        <f>""</f>
      </c>
      <c r="L16" s="7"/>
      <c r="M16" s="6">
        <f>""</f>
      </c>
      <c r="N16" s="4"/>
    </row>
    <row r="17" spans="1:14" s="14" customFormat="1" ht="30" customHeight="1">
      <c r="A17" s="5" t="s">
        <v>6</v>
      </c>
      <c r="B17" s="10" t="str">
        <f>"Итого по кандидату"</f>
        <v>Итого по кандидату</v>
      </c>
      <c r="C17" s="11">
        <v>0</v>
      </c>
      <c r="D17" s="11">
        <v>0</v>
      </c>
      <c r="E17" s="10">
        <f>""</f>
      </c>
      <c r="F17" s="11">
        <v>0</v>
      </c>
      <c r="G17" s="12"/>
      <c r="H17" s="11">
        <v>0</v>
      </c>
      <c r="I17" s="13"/>
      <c r="J17" s="11">
        <v>0</v>
      </c>
      <c r="K17" s="10">
        <f>""</f>
      </c>
      <c r="L17" s="11">
        <v>0</v>
      </c>
      <c r="M17" s="10">
        <f>""</f>
      </c>
      <c r="N17" s="4"/>
    </row>
    <row r="18" spans="1:14" s="14" customFormat="1" ht="45" customHeight="1">
      <c r="A18" s="15" t="s">
        <v>17</v>
      </c>
      <c r="B18" s="6" t="str">
        <f>"Мирошников Дмитрий Анатольевич"</f>
        <v>Мирошников Дмитрий Анатольевич</v>
      </c>
      <c r="C18" s="7">
        <v>6003</v>
      </c>
      <c r="D18" s="7"/>
      <c r="E18" s="6">
        <f>""</f>
      </c>
      <c r="F18" s="7"/>
      <c r="G18" s="8"/>
      <c r="H18" s="7">
        <v>6003</v>
      </c>
      <c r="I18" s="9"/>
      <c r="J18" s="7"/>
      <c r="K18" s="6">
        <f>""</f>
      </c>
      <c r="L18" s="7"/>
      <c r="M18" s="6">
        <f>""</f>
      </c>
      <c r="N18" s="4"/>
    </row>
    <row r="19" spans="1:14" s="14" customFormat="1" ht="30" customHeight="1">
      <c r="A19" s="5" t="s">
        <v>6</v>
      </c>
      <c r="B19" s="10" t="str">
        <f>"Итого по кандидату"</f>
        <v>Итого по кандидату</v>
      </c>
      <c r="C19" s="11">
        <v>6003</v>
      </c>
      <c r="D19" s="11">
        <v>0</v>
      </c>
      <c r="E19" s="10">
        <f>""</f>
      </c>
      <c r="F19" s="11">
        <v>0</v>
      </c>
      <c r="G19" s="12"/>
      <c r="H19" s="11">
        <v>6003</v>
      </c>
      <c r="I19" s="13"/>
      <c r="J19" s="11">
        <v>0</v>
      </c>
      <c r="K19" s="10">
        <f>""</f>
      </c>
      <c r="L19" s="11">
        <v>0</v>
      </c>
      <c r="M19" s="10">
        <f>""</f>
      </c>
      <c r="N19" s="4"/>
    </row>
    <row r="20" spans="1:14" s="14" customFormat="1" ht="53.25" customHeight="1">
      <c r="A20" s="15">
        <v>5</v>
      </c>
      <c r="B20" s="18" t="str">
        <f>"Яврумян Паруйр Амаякович"</f>
        <v>Яврумян Паруйр Амаякович</v>
      </c>
      <c r="C20" s="19"/>
      <c r="D20" s="19">
        <v>100000</v>
      </c>
      <c r="E20" s="18" t="str">
        <f>"АО ""ДУБРОВСКОЕ"""</f>
        <v>АО "ДУБРОВСКОЕ"</v>
      </c>
      <c r="F20" s="19">
        <v>100000</v>
      </c>
      <c r="G20" s="20">
        <v>1</v>
      </c>
      <c r="H20" s="19"/>
      <c r="I20" s="21"/>
      <c r="J20" s="19"/>
      <c r="K20" s="18">
        <f>""</f>
      </c>
      <c r="L20" s="19"/>
      <c r="M20" s="18">
        <f>""</f>
      </c>
      <c r="N20" s="4"/>
    </row>
    <row r="21" spans="1:14" s="14" customFormat="1" ht="53.25" customHeight="1">
      <c r="A21" s="15"/>
      <c r="B21" s="18">
        <f>""</f>
      </c>
      <c r="C21" s="19"/>
      <c r="D21" s="19">
        <v>100000</v>
      </c>
      <c r="E21" s="18" t="str">
        <f>"ООО ""Томскагролизинг"""</f>
        <v>ООО "Томскагролизинг"</v>
      </c>
      <c r="F21" s="19"/>
      <c r="G21" s="20"/>
      <c r="H21" s="19"/>
      <c r="I21" s="21"/>
      <c r="J21" s="19"/>
      <c r="K21" s="18">
        <f>""</f>
      </c>
      <c r="L21" s="19"/>
      <c r="M21" s="18">
        <f>""</f>
      </c>
      <c r="N21" s="4"/>
    </row>
    <row r="22" spans="1:14" s="14" customFormat="1" ht="53.25" customHeight="1">
      <c r="A22" s="15"/>
      <c r="B22" s="22" t="str">
        <f>"Итого по кандидату"</f>
        <v>Итого по кандидату</v>
      </c>
      <c r="C22" s="23">
        <v>300000</v>
      </c>
      <c r="D22" s="23">
        <v>200000</v>
      </c>
      <c r="E22" s="22">
        <f>""</f>
      </c>
      <c r="F22" s="23">
        <v>100000</v>
      </c>
      <c r="G22" s="24"/>
      <c r="H22" s="23">
        <v>90800</v>
      </c>
      <c r="I22" s="25"/>
      <c r="J22" s="23">
        <v>0</v>
      </c>
      <c r="K22" s="22">
        <f>""</f>
      </c>
      <c r="L22" s="23">
        <v>0</v>
      </c>
      <c r="M22" s="22">
        <f>""</f>
      </c>
      <c r="N22" s="4"/>
    </row>
    <row r="23" spans="1:14" ht="15">
      <c r="A23" s="5" t="s">
        <v>6</v>
      </c>
      <c r="B23" s="10" t="str">
        <f>"Итого"</f>
        <v>Итого</v>
      </c>
      <c r="C23" s="11">
        <f>C22+C19+C17+C15+C13</f>
        <v>306003</v>
      </c>
      <c r="D23" s="11">
        <f>D22+D19+D17+D15+D13</f>
        <v>200000</v>
      </c>
      <c r="E23" s="10">
        <f>""</f>
      </c>
      <c r="F23" s="11">
        <f>F22+F19+F17+F15+F13</f>
        <v>100000</v>
      </c>
      <c r="G23" s="12">
        <v>0</v>
      </c>
      <c r="H23" s="11">
        <f>H22+H19+H17+H15+H13</f>
        <v>96803</v>
      </c>
      <c r="I23" s="13"/>
      <c r="J23" s="11">
        <f>J22+J19+J17+J15+J13</f>
        <v>0</v>
      </c>
      <c r="K23" s="10">
        <f>""</f>
      </c>
      <c r="L23" s="11">
        <v>0</v>
      </c>
      <c r="M23" s="10">
        <f>""</f>
      </c>
      <c r="N23" s="4"/>
    </row>
    <row r="24" ht="15">
      <c r="N24" s="4"/>
    </row>
    <row r="26" spans="1:13" ht="15" customHeight="1">
      <c r="A26" s="28" t="s">
        <v>9</v>
      </c>
      <c r="B26" s="28"/>
      <c r="C26" s="28"/>
      <c r="D26" s="28"/>
      <c r="E26" s="14"/>
      <c r="F26" s="30"/>
      <c r="G26" s="30"/>
      <c r="H26" s="30"/>
      <c r="I26" s="14"/>
      <c r="J26" s="14"/>
      <c r="K26" s="32" t="s">
        <v>10</v>
      </c>
      <c r="L26" s="32"/>
      <c r="M26" s="32"/>
    </row>
    <row r="27" spans="1:13" ht="30" customHeight="1">
      <c r="A27" s="29" t="s">
        <v>11</v>
      </c>
      <c r="B27" s="29"/>
      <c r="C27" s="29"/>
      <c r="D27" s="29"/>
      <c r="E27" s="14"/>
      <c r="F27" s="31" t="s">
        <v>7</v>
      </c>
      <c r="G27" s="31"/>
      <c r="H27" s="31"/>
      <c r="I27" s="14"/>
      <c r="J27" s="14"/>
      <c r="K27" s="31" t="s">
        <v>8</v>
      </c>
      <c r="L27" s="31"/>
      <c r="M27" s="31"/>
    </row>
    <row r="32" ht="15">
      <c r="I32" s="14"/>
    </row>
  </sheetData>
  <sheetProtection/>
  <mergeCells count="25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6:D26"/>
    <mergeCell ref="A27:D27"/>
    <mergeCell ref="F26:H26"/>
    <mergeCell ref="F27:H27"/>
    <mergeCell ref="K26:M26"/>
    <mergeCell ref="K27:M27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Лариса</cp:lastModifiedBy>
  <cp:lastPrinted>2021-09-02T08:59:29Z</cp:lastPrinted>
  <dcterms:created xsi:type="dcterms:W3CDTF">2021-08-05T02:53:13Z</dcterms:created>
  <dcterms:modified xsi:type="dcterms:W3CDTF">2021-09-02T09:49:09Z</dcterms:modified>
  <cp:category/>
  <cp:version/>
  <cp:contentType/>
  <cp:contentStatus/>
</cp:coreProperties>
</file>