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5 2013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<sst xmlns="http://schemas.openxmlformats.org/spreadsheetml/2006/main" count="101" uniqueCount="68">
  <si>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</si>
  <si>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</si>
  <si>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</si>
  <si>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</si>
  <si>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</si>
  <si>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</si>
  <si>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</si>
  <si>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</si>
  <si>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</si>
  <si>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</si>
  <si>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</si>
  <si>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</si>
  <si>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</si>
  <si>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</si>
  <si>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</si>
  <si>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</si>
  <si>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</si>
  <si>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</si>
  <si>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</si>
  <si>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</si>
  <si>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</si>
  <si>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</si>
  <si>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</si>
  <si>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</si>
  <si>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</si>
  <si>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</si>
  <si>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</si>
  <si>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</si>
  <si>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</si>
  <si>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</si>
  <si>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</si>
  <si>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</si>
  <si>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</si>
  <si>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</si>
  <si>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</si>
  <si>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</si>
  <si>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</si>
  <si>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</si>
  <si>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</si>
  <si>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</si>
  <si>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</si>
  <si>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</si>
  <si>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</si>
  <si>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</si>
  <si>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</si>
  <si>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</si>
  <si>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</si>
  <si>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</si>
  <si>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</si>
  <si>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</si>
  <si>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</si>
  <si>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</si>
  <si>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</si>
  <si>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</si>
  <si>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</si>
  <si>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</si>
  <si>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</si>
  <si>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</si>
  <si>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</si>
  <si>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Начальник финансового отдела Администрации Кривошеинского района</t>
  </si>
  <si>
    <t>Обслужиание государственного внутреннего и муниципального долга</t>
  </si>
  <si>
    <t>Утверждено по бюджету на 2012 год</t>
  </si>
  <si>
    <t>Налог, взимаемый в связи с применением упрощенной системы налогообложения</t>
  </si>
  <si>
    <t>2013 год</t>
  </si>
  <si>
    <t>Оперативные данные по исполнению бюджета МО Кривошеинский район на 01.05.2013г.</t>
  </si>
  <si>
    <t>По оперативным данным по итогам  4 месяца  2013 года  исполнение по доходной части консолидированного бюджета МО Кривошеинского района  по собственным доходам составило  28411,0 тыс. рублей, в т.ч. муниципальный район  23262,0 тыс.руб., сельские поселения 5149,0  тыс.руб.</t>
  </si>
  <si>
    <t>Исполнено                                                                          на 1 мая 2013 года</t>
  </si>
  <si>
    <t>По состоянию на 01.05.2013г.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</si>
</sst>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174" fontId="5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74" fontId="0" fillId="0" borderId="11" xfId="0" applyNumberFormat="1" applyBorder="1" applyAlignment="1">
      <alignment/>
    </xf>
    <xf numFmtId="0" fontId="4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174" fontId="8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 vertical="top" wrapText="1"/>
    </xf>
    <xf numFmtId="174" fontId="5" fillId="0" borderId="11" xfId="0" applyNumberFormat="1" applyFont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8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74" fontId="4" fillId="33" borderId="1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1" fontId="4" fillId="33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174" fontId="5" fillId="34" borderId="10" xfId="0" applyNumberFormat="1" applyFont="1" applyFill="1" applyBorder="1" applyAlignment="1">
      <alignment vertical="top" wrapText="1"/>
    </xf>
    <xf numFmtId="174" fontId="5" fillId="34" borderId="11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74" fontId="4" fillId="34" borderId="10" xfId="0" applyNumberFormat="1" applyFont="1" applyFill="1" applyBorder="1" applyAlignment="1">
      <alignment vertical="top" wrapText="1"/>
    </xf>
    <xf numFmtId="174" fontId="4" fillId="34" borderId="11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174" fontId="4" fillId="0" borderId="10" xfId="0" applyNumberFormat="1" applyFont="1" applyFill="1" applyBorder="1" applyAlignment="1">
      <alignment wrapText="1"/>
    </xf>
    <xf numFmtId="174" fontId="0" fillId="0" borderId="11" xfId="0" applyNumberFormat="1" applyBorder="1" applyAlignment="1">
      <alignment vertical="top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="120" zoomScaleNormal="120" zoomScalePageLayoutView="0" workbookViewId="0" topLeftCell="A1">
      <selection activeCell="B14" sqref="B14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10.375" style="0" customWidth="1"/>
    <col min="4" max="4" width="9.625" style="0" hidden="1" customWidth="1"/>
    <col min="5" max="5" width="11.25390625" style="0" customWidth="1"/>
    <col min="6" max="6" width="9.75390625" style="0" customWidth="1"/>
    <col min="7" max="7" width="10.875" style="0" customWidth="1"/>
    <col min="8" max="8" width="8.875" style="0" customWidth="1"/>
  </cols>
  <sheetData>
    <row r="1" spans="1:8" ht="30.75" customHeight="1">
      <c r="A1" s="109" t="s">
        <v>64</v>
      </c>
      <c r="B1" s="109"/>
      <c r="C1" s="109"/>
      <c r="D1" s="109"/>
      <c r="E1" s="109"/>
      <c r="F1" s="109"/>
      <c r="G1" s="109"/>
      <c r="H1" s="109"/>
    </row>
    <row r="2" spans="1:9" ht="52.5" customHeight="1" thickBot="1">
      <c r="A2" s="110" t="s">
        <v>65</v>
      </c>
      <c r="B2" s="110"/>
      <c r="C2" s="110"/>
      <c r="D2" s="110"/>
      <c r="E2" s="110"/>
      <c r="F2" s="110"/>
      <c r="G2" s="110"/>
      <c r="H2" s="110"/>
      <c r="I2" s="11"/>
    </row>
    <row r="3" spans="1:8" ht="30" customHeight="1">
      <c r="A3" s="69" t="s">
        <v>0</v>
      </c>
      <c r="B3" s="70"/>
      <c r="C3" s="70"/>
      <c r="D3" s="70"/>
      <c r="E3" s="70"/>
      <c r="F3" s="70"/>
      <c r="G3" s="70"/>
      <c r="H3" s="71"/>
    </row>
    <row r="4" spans="1:8" ht="16.5" customHeight="1">
      <c r="A4" s="95" t="s">
        <v>33</v>
      </c>
      <c r="B4" s="111" t="s">
        <v>63</v>
      </c>
      <c r="C4" s="111"/>
      <c r="D4" s="111"/>
      <c r="E4" s="111"/>
      <c r="F4" s="111"/>
      <c r="G4" s="111"/>
      <c r="H4" s="112"/>
    </row>
    <row r="5" spans="1:8" ht="48" customHeight="1">
      <c r="A5" s="95"/>
      <c r="B5" s="96" t="s">
        <v>61</v>
      </c>
      <c r="C5" s="96"/>
      <c r="D5" s="14"/>
      <c r="E5" s="113" t="s">
        <v>66</v>
      </c>
      <c r="F5" s="113"/>
      <c r="G5" s="113"/>
      <c r="H5" s="114"/>
    </row>
    <row r="6" spans="1:8" ht="14.25" customHeight="1">
      <c r="A6" s="95"/>
      <c r="B6" s="96" t="s">
        <v>47</v>
      </c>
      <c r="C6" s="96"/>
      <c r="D6" s="96" t="s">
        <v>47</v>
      </c>
      <c r="E6" s="96"/>
      <c r="F6" s="96"/>
      <c r="G6" s="96" t="s">
        <v>48</v>
      </c>
      <c r="H6" s="97"/>
    </row>
    <row r="7" spans="1:8" ht="47.25" customHeight="1">
      <c r="A7" s="95"/>
      <c r="B7" s="14" t="s">
        <v>39</v>
      </c>
      <c r="C7" s="14" t="s">
        <v>46</v>
      </c>
      <c r="D7" s="14" t="s">
        <v>39</v>
      </c>
      <c r="E7" s="14" t="s">
        <v>39</v>
      </c>
      <c r="F7" s="14" t="s">
        <v>46</v>
      </c>
      <c r="G7" s="14" t="s">
        <v>39</v>
      </c>
      <c r="H7" s="27" t="s">
        <v>46</v>
      </c>
    </row>
    <row r="8" spans="1:8" ht="14.25" customHeight="1">
      <c r="A8" s="104" t="s">
        <v>1</v>
      </c>
      <c r="B8" s="105"/>
      <c r="C8" s="105"/>
      <c r="D8" s="105"/>
      <c r="E8" s="105"/>
      <c r="F8" s="105"/>
      <c r="G8" s="105"/>
      <c r="H8" s="106"/>
    </row>
    <row r="9" spans="1:8" ht="15">
      <c r="A9" s="23" t="s">
        <v>2</v>
      </c>
      <c r="B9" s="40">
        <v>440314</v>
      </c>
      <c r="C9" s="40">
        <v>69835</v>
      </c>
      <c r="D9" s="40"/>
      <c r="E9" s="41">
        <v>146191</v>
      </c>
      <c r="F9" s="41">
        <v>23262</v>
      </c>
      <c r="G9" s="42">
        <f>E9/B9*100</f>
        <v>33.20153345112806</v>
      </c>
      <c r="H9" s="43">
        <f>F9/C9*100</f>
        <v>33.309944870050835</v>
      </c>
    </row>
    <row r="10" spans="1:8" ht="15">
      <c r="A10" s="23" t="s">
        <v>3</v>
      </c>
      <c r="B10" s="15">
        <v>460412</v>
      </c>
      <c r="C10" s="15"/>
      <c r="D10" s="15"/>
      <c r="E10" s="6">
        <v>134536</v>
      </c>
      <c r="F10" s="6"/>
      <c r="G10" s="16">
        <f>E10/B10*100</f>
        <v>29.220784862253808</v>
      </c>
      <c r="H10" s="24"/>
    </row>
    <row r="11" spans="1:8" ht="14.25">
      <c r="A11" s="104" t="s">
        <v>4</v>
      </c>
      <c r="B11" s="105"/>
      <c r="C11" s="105"/>
      <c r="D11" s="105"/>
      <c r="E11" s="105"/>
      <c r="F11" s="105"/>
      <c r="G11" s="105"/>
      <c r="H11" s="106"/>
    </row>
    <row r="12" spans="1:8" ht="15.75" customHeight="1">
      <c r="A12" s="98" t="s">
        <v>5</v>
      </c>
      <c r="B12" s="99"/>
      <c r="C12" s="99"/>
      <c r="D12" s="99"/>
      <c r="E12" s="99"/>
      <c r="F12" s="99"/>
      <c r="G12" s="99"/>
      <c r="H12" s="100"/>
    </row>
    <row r="13" spans="1:8" ht="15">
      <c r="A13" s="23" t="s">
        <v>2</v>
      </c>
      <c r="B13" s="40">
        <v>7860</v>
      </c>
      <c r="C13" s="40">
        <v>2616</v>
      </c>
      <c r="D13" s="40"/>
      <c r="E13" s="41">
        <v>3188</v>
      </c>
      <c r="F13" s="41">
        <v>982</v>
      </c>
      <c r="G13" s="42">
        <f>E13/B13*100</f>
        <v>40.55979643765903</v>
      </c>
      <c r="H13" s="43">
        <f>F13/C13*100</f>
        <v>37.53822629969419</v>
      </c>
    </row>
    <row r="14" spans="1:8" ht="15">
      <c r="A14" s="23" t="s">
        <v>3</v>
      </c>
      <c r="B14" s="15">
        <v>8060</v>
      </c>
      <c r="C14" s="15"/>
      <c r="D14" s="15"/>
      <c r="E14" s="6">
        <v>2381</v>
      </c>
      <c r="F14" s="6"/>
      <c r="G14" s="16">
        <f>E14/B14*100</f>
        <v>29.540942928039705</v>
      </c>
      <c r="H14" s="24"/>
    </row>
    <row r="15" spans="1:8" ht="14.25">
      <c r="A15" s="98" t="s">
        <v>6</v>
      </c>
      <c r="B15" s="99"/>
      <c r="C15" s="99"/>
      <c r="D15" s="99"/>
      <c r="E15" s="99"/>
      <c r="F15" s="99"/>
      <c r="G15" s="99"/>
      <c r="H15" s="100"/>
    </row>
    <row r="16" spans="1:8" ht="15">
      <c r="A16" s="23" t="s">
        <v>2</v>
      </c>
      <c r="B16" s="40">
        <v>6700</v>
      </c>
      <c r="C16" s="40">
        <v>601</v>
      </c>
      <c r="D16" s="40"/>
      <c r="E16" s="41">
        <v>2810</v>
      </c>
      <c r="F16" s="41">
        <v>87</v>
      </c>
      <c r="G16" s="42">
        <f>E16/B16*100</f>
        <v>41.940298507462686</v>
      </c>
      <c r="H16" s="43">
        <f>F16/C16*100</f>
        <v>14.47587354409318</v>
      </c>
    </row>
    <row r="17" spans="1:8" ht="15">
      <c r="A17" s="23" t="s">
        <v>3</v>
      </c>
      <c r="B17" s="15">
        <v>6710</v>
      </c>
      <c r="C17" s="15"/>
      <c r="D17" s="15"/>
      <c r="E17" s="6">
        <v>1900</v>
      </c>
      <c r="F17" s="6"/>
      <c r="G17" s="16">
        <f>E17/B17*100</f>
        <v>28.315946348733235</v>
      </c>
      <c r="H17" s="24"/>
    </row>
    <row r="18" spans="1:8" ht="14.25">
      <c r="A18" s="98" t="s">
        <v>7</v>
      </c>
      <c r="B18" s="99"/>
      <c r="C18" s="99"/>
      <c r="D18" s="99"/>
      <c r="E18" s="99"/>
      <c r="F18" s="99"/>
      <c r="G18" s="99"/>
      <c r="H18" s="100"/>
    </row>
    <row r="19" spans="1:8" ht="15">
      <c r="A19" s="23" t="s">
        <v>2</v>
      </c>
      <c r="B19" s="40">
        <v>13999</v>
      </c>
      <c r="C19" s="40">
        <v>1008</v>
      </c>
      <c r="D19" s="40"/>
      <c r="E19" s="41">
        <v>4261</v>
      </c>
      <c r="F19" s="41">
        <v>250</v>
      </c>
      <c r="G19" s="42">
        <f>E19/B19*100</f>
        <v>30.43788842060147</v>
      </c>
      <c r="H19" s="43">
        <f>F19/C19*100</f>
        <v>24.801587301587304</v>
      </c>
    </row>
    <row r="20" spans="1:8" ht="15">
      <c r="A20" s="23" t="s">
        <v>3</v>
      </c>
      <c r="B20" s="15">
        <v>16299</v>
      </c>
      <c r="C20" s="15"/>
      <c r="D20" s="15"/>
      <c r="E20" s="6">
        <v>3196</v>
      </c>
      <c r="F20" s="6"/>
      <c r="G20" s="16">
        <f>E20/B20*100</f>
        <v>19.60856494263452</v>
      </c>
      <c r="H20" s="24"/>
    </row>
    <row r="21" spans="1:8" ht="14.25">
      <c r="A21" s="98" t="s">
        <v>8</v>
      </c>
      <c r="B21" s="99"/>
      <c r="C21" s="99"/>
      <c r="D21" s="99"/>
      <c r="E21" s="99"/>
      <c r="F21" s="99"/>
      <c r="G21" s="99"/>
      <c r="H21" s="100"/>
    </row>
    <row r="22" spans="1:8" ht="15">
      <c r="A22" s="23" t="s">
        <v>2</v>
      </c>
      <c r="B22" s="40">
        <v>24132</v>
      </c>
      <c r="C22" s="40">
        <v>9266</v>
      </c>
      <c r="D22" s="40"/>
      <c r="E22" s="41">
        <v>10340</v>
      </c>
      <c r="F22" s="41">
        <v>3306</v>
      </c>
      <c r="G22" s="42">
        <f>E22/B22*100</f>
        <v>42.84767114205204</v>
      </c>
      <c r="H22" s="43">
        <f>F22/C22*100</f>
        <v>35.67882581480682</v>
      </c>
    </row>
    <row r="23" spans="1:8" ht="15">
      <c r="A23" s="23" t="s">
        <v>3</v>
      </c>
      <c r="B23" s="15">
        <v>25785</v>
      </c>
      <c r="C23" s="15"/>
      <c r="D23" s="15"/>
      <c r="E23" s="6">
        <v>5699</v>
      </c>
      <c r="F23" s="6"/>
      <c r="G23" s="16">
        <f>E23/B23*100</f>
        <v>22.101997285243357</v>
      </c>
      <c r="H23" s="24"/>
    </row>
    <row r="24" spans="1:8" ht="14.25" customHeight="1">
      <c r="A24" s="98" t="s">
        <v>9</v>
      </c>
      <c r="B24" s="99"/>
      <c r="C24" s="99"/>
      <c r="D24" s="99"/>
      <c r="E24" s="99"/>
      <c r="F24" s="99"/>
      <c r="G24" s="99"/>
      <c r="H24" s="100"/>
    </row>
    <row r="25" spans="1:8" ht="15">
      <c r="A25" s="23" t="s">
        <v>2</v>
      </c>
      <c r="B25" s="40">
        <v>7619</v>
      </c>
      <c r="C25" s="40">
        <v>1013</v>
      </c>
      <c r="D25" s="40"/>
      <c r="E25" s="41">
        <v>3580</v>
      </c>
      <c r="F25" s="41">
        <v>259</v>
      </c>
      <c r="G25" s="42">
        <f>E25/B25*100</f>
        <v>46.987793673710456</v>
      </c>
      <c r="H25" s="43">
        <f>F25/C25*100</f>
        <v>25.567620927936822</v>
      </c>
    </row>
    <row r="26" spans="1:8" ht="15">
      <c r="A26" s="23" t="s">
        <v>3</v>
      </c>
      <c r="B26" s="15">
        <v>7685</v>
      </c>
      <c r="C26" s="15"/>
      <c r="D26" s="15"/>
      <c r="E26" s="6">
        <v>1751</v>
      </c>
      <c r="F26" s="6"/>
      <c r="G26" s="16">
        <f>E26/B26*100</f>
        <v>22.784645413142485</v>
      </c>
      <c r="H26" s="24"/>
    </row>
    <row r="27" spans="1:8" ht="14.25">
      <c r="A27" s="101" t="s">
        <v>10</v>
      </c>
      <c r="B27" s="102"/>
      <c r="C27" s="102"/>
      <c r="D27" s="102"/>
      <c r="E27" s="102"/>
      <c r="F27" s="102"/>
      <c r="G27" s="102"/>
      <c r="H27" s="103"/>
    </row>
    <row r="28" spans="1:8" ht="15">
      <c r="A28" s="23" t="s">
        <v>2</v>
      </c>
      <c r="B28" s="40">
        <v>5259</v>
      </c>
      <c r="C28" s="40">
        <v>393</v>
      </c>
      <c r="D28" s="40"/>
      <c r="E28" s="41">
        <v>1847</v>
      </c>
      <c r="F28" s="41">
        <v>68</v>
      </c>
      <c r="G28" s="42">
        <f>E28/B28*100</f>
        <v>35.1207453888572</v>
      </c>
      <c r="H28" s="43">
        <f>F28/C28*100</f>
        <v>17.302798982188293</v>
      </c>
    </row>
    <row r="29" spans="1:8" ht="15">
      <c r="A29" s="23" t="s">
        <v>3</v>
      </c>
      <c r="B29" s="15">
        <v>5331</v>
      </c>
      <c r="C29" s="15"/>
      <c r="D29" s="15"/>
      <c r="E29" s="6">
        <v>1099</v>
      </c>
      <c r="F29" s="6"/>
      <c r="G29" s="16">
        <f>E29/B29*100</f>
        <v>20.615269180266367</v>
      </c>
      <c r="H29" s="24"/>
    </row>
    <row r="30" spans="1:8" ht="14.25">
      <c r="A30" s="101" t="s">
        <v>11</v>
      </c>
      <c r="B30" s="102"/>
      <c r="C30" s="102"/>
      <c r="D30" s="102"/>
      <c r="E30" s="102"/>
      <c r="F30" s="102"/>
      <c r="G30" s="102"/>
      <c r="H30" s="103"/>
    </row>
    <row r="31" spans="1:8" ht="15">
      <c r="A31" s="23" t="s">
        <v>2</v>
      </c>
      <c r="B31" s="40">
        <v>16147</v>
      </c>
      <c r="C31" s="40">
        <v>815</v>
      </c>
      <c r="D31" s="40"/>
      <c r="E31" s="41">
        <v>3119</v>
      </c>
      <c r="F31" s="41">
        <v>197</v>
      </c>
      <c r="G31" s="42">
        <f>E31/B31*100</f>
        <v>19.316281662228278</v>
      </c>
      <c r="H31" s="43">
        <f>F31/C31*100</f>
        <v>24.171779141104295</v>
      </c>
    </row>
    <row r="32" spans="1:8" ht="15">
      <c r="A32" s="23" t="s">
        <v>3</v>
      </c>
      <c r="B32" s="15">
        <v>16147</v>
      </c>
      <c r="C32" s="15"/>
      <c r="D32" s="15"/>
      <c r="E32" s="6">
        <v>1654</v>
      </c>
      <c r="F32" s="6"/>
      <c r="G32" s="16">
        <f>E32/B32*100</f>
        <v>10.243388864804608</v>
      </c>
      <c r="H32" s="24"/>
    </row>
    <row r="33" spans="1:8" ht="14.25" customHeight="1">
      <c r="A33" s="104" t="s">
        <v>12</v>
      </c>
      <c r="B33" s="105"/>
      <c r="C33" s="105"/>
      <c r="D33" s="105"/>
      <c r="E33" s="105"/>
      <c r="F33" s="105"/>
      <c r="G33" s="105"/>
      <c r="H33" s="106"/>
    </row>
    <row r="34" spans="1:8" ht="15">
      <c r="A34" s="23" t="s">
        <v>2</v>
      </c>
      <c r="B34" s="40">
        <f aca="true" t="shared" si="0" ref="B34:F35">B13+B16+B19+B22+B25+B28+B31</f>
        <v>81716</v>
      </c>
      <c r="C34" s="40">
        <f t="shared" si="0"/>
        <v>15712</v>
      </c>
      <c r="D34" s="40">
        <f t="shared" si="0"/>
        <v>0</v>
      </c>
      <c r="E34" s="40">
        <f t="shared" si="0"/>
        <v>29145</v>
      </c>
      <c r="F34" s="40">
        <f>F13+F16+F19+F22+F25+F28+F31</f>
        <v>5149</v>
      </c>
      <c r="G34" s="42">
        <f>E34/B34*100</f>
        <v>35.66620979979441</v>
      </c>
      <c r="H34" s="43">
        <f>F34/C34*100</f>
        <v>32.771130346232184</v>
      </c>
    </row>
    <row r="35" spans="1:8" ht="15">
      <c r="A35" s="23" t="s">
        <v>3</v>
      </c>
      <c r="B35" s="15">
        <f t="shared" si="0"/>
        <v>86017</v>
      </c>
      <c r="C35" s="15">
        <f t="shared" si="0"/>
        <v>0</v>
      </c>
      <c r="D35" s="15">
        <f t="shared" si="0"/>
        <v>0</v>
      </c>
      <c r="E35" s="15">
        <f t="shared" si="0"/>
        <v>17680</v>
      </c>
      <c r="F35" s="15">
        <f t="shared" si="0"/>
        <v>0</v>
      </c>
      <c r="G35" s="16">
        <f>E35/B35*100</f>
        <v>20.55407651975772</v>
      </c>
      <c r="H35" s="24"/>
    </row>
    <row r="36" spans="1:8" ht="14.25">
      <c r="A36" s="104" t="s">
        <v>13</v>
      </c>
      <c r="B36" s="105"/>
      <c r="C36" s="105"/>
      <c r="D36" s="105"/>
      <c r="E36" s="105"/>
      <c r="F36" s="105"/>
      <c r="G36" s="105"/>
      <c r="H36" s="106"/>
    </row>
    <row r="37" spans="1:8" ht="14.25">
      <c r="A37" s="38" t="s">
        <v>2</v>
      </c>
      <c r="B37" s="44">
        <v>450705</v>
      </c>
      <c r="C37" s="44">
        <v>85547</v>
      </c>
      <c r="D37" s="44">
        <f>D9+D34</f>
        <v>0</v>
      </c>
      <c r="E37" s="44">
        <v>149428</v>
      </c>
      <c r="F37" s="44">
        <f>F9+F13+F16+F19+F22+F25+F28+F31</f>
        <v>28411</v>
      </c>
      <c r="G37" s="45">
        <f>E37/B37*100</f>
        <v>33.15428051608036</v>
      </c>
      <c r="H37" s="46">
        <f>F37/C37*100</f>
        <v>33.21098343600594</v>
      </c>
    </row>
    <row r="38" spans="1:8" ht="14.25">
      <c r="A38" s="38" t="s">
        <v>3</v>
      </c>
      <c r="B38" s="44">
        <v>475104</v>
      </c>
      <c r="C38" s="44">
        <f>C10+C35</f>
        <v>0</v>
      </c>
      <c r="D38" s="44">
        <f>D10+D35</f>
        <v>0</v>
      </c>
      <c r="E38" s="44">
        <v>126308</v>
      </c>
      <c r="F38" s="44">
        <f>F10+F35</f>
        <v>0</v>
      </c>
      <c r="G38" s="45">
        <f>E38/B38*100</f>
        <v>26.585337105139082</v>
      </c>
      <c r="H38" s="46"/>
    </row>
    <row r="39" spans="1:8" ht="30.75" customHeight="1" thickBot="1">
      <c r="A39" s="25" t="s">
        <v>14</v>
      </c>
      <c r="B39" s="47">
        <f>B37-B38</f>
        <v>-24399</v>
      </c>
      <c r="C39" s="47"/>
      <c r="D39" s="47"/>
      <c r="E39" s="48">
        <f>E37-E38</f>
        <v>23120</v>
      </c>
      <c r="F39" s="48"/>
      <c r="G39" s="107"/>
      <c r="H39" s="108"/>
    </row>
    <row r="40" spans="1:8" ht="30" customHeight="1">
      <c r="A40" s="92" t="s">
        <v>32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8"/>
      <c r="E41" s="96" t="s">
        <v>63</v>
      </c>
      <c r="F41" s="96"/>
      <c r="G41" s="96"/>
      <c r="H41" s="97"/>
    </row>
    <row r="42" spans="1:8" ht="51" customHeight="1">
      <c r="A42" s="95"/>
      <c r="B42" s="96"/>
      <c r="C42" s="96"/>
      <c r="D42" s="8"/>
      <c r="E42" s="2" t="s">
        <v>36</v>
      </c>
      <c r="F42" s="2" t="s">
        <v>35</v>
      </c>
      <c r="G42" s="2" t="s">
        <v>37</v>
      </c>
      <c r="H42" s="26" t="s">
        <v>45</v>
      </c>
    </row>
    <row r="43" spans="1:8" ht="23.25" customHeight="1">
      <c r="A43" s="82" t="s">
        <v>16</v>
      </c>
      <c r="B43" s="83"/>
      <c r="C43" s="83"/>
      <c r="D43" s="18"/>
      <c r="E43" s="17">
        <v>85547</v>
      </c>
      <c r="F43" s="31">
        <f>E43/E$55*100</f>
        <v>18.980708001908123</v>
      </c>
      <c r="G43" s="17">
        <v>28411</v>
      </c>
      <c r="H43" s="32">
        <f>G43/E43*100</f>
        <v>33.21098343600594</v>
      </c>
    </row>
    <row r="44" spans="1:8" ht="30" customHeight="1">
      <c r="A44" s="80" t="s">
        <v>34</v>
      </c>
      <c r="B44" s="81"/>
      <c r="C44" s="81"/>
      <c r="D44" s="8"/>
      <c r="E44" s="4">
        <v>69757</v>
      </c>
      <c r="F44" s="54">
        <f aca="true" t="shared" si="1" ref="F44:F53">E44/E$55*100</f>
        <v>15.477307773377264</v>
      </c>
      <c r="G44" s="5">
        <v>21432</v>
      </c>
      <c r="H44" s="19">
        <f aca="true" t="shared" si="2" ref="H44:H55">G44/E44*100</f>
        <v>30.723798328483166</v>
      </c>
    </row>
    <row r="45" spans="1:8" ht="20.25" customHeight="1">
      <c r="A45" s="80" t="s">
        <v>30</v>
      </c>
      <c r="B45" s="81"/>
      <c r="C45" s="81"/>
      <c r="D45" s="8"/>
      <c r="E45" s="4">
        <v>0</v>
      </c>
      <c r="F45" s="54">
        <f t="shared" si="1"/>
        <v>0</v>
      </c>
      <c r="G45" s="5">
        <v>-229</v>
      </c>
      <c r="H45" s="19" t="e">
        <f t="shared" si="2"/>
        <v>#DIV/0!</v>
      </c>
    </row>
    <row r="46" spans="1:8" ht="29.25" customHeight="1">
      <c r="A46" s="77" t="s">
        <v>62</v>
      </c>
      <c r="B46" s="78"/>
      <c r="C46" s="79"/>
      <c r="D46" s="8"/>
      <c r="E46" s="4">
        <v>1408</v>
      </c>
      <c r="F46" s="54">
        <f t="shared" si="1"/>
        <v>0.31239946306342287</v>
      </c>
      <c r="G46" s="5">
        <v>669</v>
      </c>
      <c r="H46" s="19">
        <f t="shared" si="2"/>
        <v>47.51420454545455</v>
      </c>
    </row>
    <row r="47" spans="1:8" ht="15.75" customHeight="1">
      <c r="A47" s="80" t="s">
        <v>17</v>
      </c>
      <c r="B47" s="81"/>
      <c r="C47" s="81"/>
      <c r="D47" s="8"/>
      <c r="E47" s="4">
        <v>3579</v>
      </c>
      <c r="F47" s="54">
        <f t="shared" si="1"/>
        <v>0.7940892601590841</v>
      </c>
      <c r="G47" s="5">
        <v>1327</v>
      </c>
      <c r="H47" s="19">
        <f t="shared" si="2"/>
        <v>37.07739592064823</v>
      </c>
    </row>
    <row r="48" spans="1:8" ht="20.25" customHeight="1">
      <c r="A48" s="80" t="s">
        <v>18</v>
      </c>
      <c r="B48" s="81"/>
      <c r="C48" s="81"/>
      <c r="D48" s="8"/>
      <c r="E48" s="4">
        <v>962</v>
      </c>
      <c r="F48" s="54">
        <f t="shared" si="1"/>
        <v>0.21344338314418523</v>
      </c>
      <c r="G48" s="5">
        <v>64</v>
      </c>
      <c r="H48" s="19">
        <f t="shared" si="2"/>
        <v>6.652806652806653</v>
      </c>
    </row>
    <row r="49" spans="1:8" ht="29.25" customHeight="1">
      <c r="A49" s="80" t="s">
        <v>44</v>
      </c>
      <c r="B49" s="81"/>
      <c r="C49" s="81"/>
      <c r="D49" s="8"/>
      <c r="E49" s="4">
        <v>0</v>
      </c>
      <c r="F49" s="54">
        <f t="shared" si="1"/>
        <v>0</v>
      </c>
      <c r="G49" s="5">
        <v>0</v>
      </c>
      <c r="H49" s="19" t="e">
        <f t="shared" si="2"/>
        <v>#DIV/0!</v>
      </c>
    </row>
    <row r="50" spans="1:8" ht="18" customHeight="1">
      <c r="A50" s="80" t="s">
        <v>19</v>
      </c>
      <c r="B50" s="81"/>
      <c r="C50" s="81"/>
      <c r="D50" s="8"/>
      <c r="E50" s="4">
        <v>1267</v>
      </c>
      <c r="F50" s="54">
        <f t="shared" si="1"/>
        <v>0.28111514183334996</v>
      </c>
      <c r="G50" s="5">
        <v>305</v>
      </c>
      <c r="H50" s="19">
        <f t="shared" si="2"/>
        <v>24.072612470402525</v>
      </c>
    </row>
    <row r="51" spans="1:8" ht="18" customHeight="1">
      <c r="A51" s="80" t="s">
        <v>20</v>
      </c>
      <c r="B51" s="81"/>
      <c r="C51" s="81"/>
      <c r="D51" s="8"/>
      <c r="E51" s="4">
        <v>381</v>
      </c>
      <c r="F51" s="54">
        <f t="shared" si="1"/>
        <v>0.0845342297067927</v>
      </c>
      <c r="G51" s="5">
        <v>97</v>
      </c>
      <c r="H51" s="19">
        <f t="shared" si="2"/>
        <v>25.45931758530184</v>
      </c>
    </row>
    <row r="52" spans="1:8" ht="44.25" customHeight="1">
      <c r="A52" s="77" t="s">
        <v>49</v>
      </c>
      <c r="B52" s="78"/>
      <c r="C52" s="79"/>
      <c r="D52" s="8"/>
      <c r="E52" s="4">
        <v>0</v>
      </c>
      <c r="F52" s="54">
        <f t="shared" si="1"/>
        <v>0</v>
      </c>
      <c r="G52" s="5">
        <v>0</v>
      </c>
      <c r="H52" s="19" t="e">
        <f t="shared" si="2"/>
        <v>#DIV/0!</v>
      </c>
    </row>
    <row r="53" spans="1:8" ht="17.25" customHeight="1">
      <c r="A53" s="80" t="s">
        <v>21</v>
      </c>
      <c r="B53" s="81"/>
      <c r="C53" s="81"/>
      <c r="D53" s="8"/>
      <c r="E53" s="4">
        <f>E43-E44-E45-E47-E48-E49-E50-E51-E52-E46</f>
        <v>8193</v>
      </c>
      <c r="F53" s="54">
        <f t="shared" si="1"/>
        <v>1.8178187506240224</v>
      </c>
      <c r="G53" s="5">
        <f>G43-G44-G45-G47-G48-G49-G50-G51-G52-G46</f>
        <v>4746</v>
      </c>
      <c r="H53" s="19">
        <f t="shared" si="2"/>
        <v>57.9274990845844</v>
      </c>
    </row>
    <row r="54" spans="1:8" ht="15.75" customHeight="1">
      <c r="A54" s="82" t="s">
        <v>29</v>
      </c>
      <c r="B54" s="83"/>
      <c r="C54" s="83"/>
      <c r="D54" s="18"/>
      <c r="E54" s="17">
        <v>365158</v>
      </c>
      <c r="F54" s="31">
        <f>E54/E$55*100</f>
        <v>81.01929199809189</v>
      </c>
      <c r="G54" s="35">
        <v>121017</v>
      </c>
      <c r="H54" s="32">
        <f t="shared" si="2"/>
        <v>33.14099650014514</v>
      </c>
    </row>
    <row r="55" spans="1:8" ht="18.75" customHeight="1" thickBot="1">
      <c r="A55" s="84" t="s">
        <v>22</v>
      </c>
      <c r="B55" s="85"/>
      <c r="C55" s="85"/>
      <c r="D55" s="33"/>
      <c r="E55" s="20">
        <f>E43+E54</f>
        <v>450705</v>
      </c>
      <c r="F55" s="34">
        <f>E55/E$55*100</f>
        <v>100</v>
      </c>
      <c r="G55" s="20">
        <f>G43+G54</f>
        <v>149428</v>
      </c>
      <c r="H55" s="22">
        <f t="shared" si="2"/>
        <v>33.15428051608036</v>
      </c>
    </row>
    <row r="56" spans="1:8" ht="36.75" customHeight="1">
      <c r="A56" s="86" t="s">
        <v>31</v>
      </c>
      <c r="B56" s="87"/>
      <c r="C56" s="87"/>
      <c r="D56" s="87"/>
      <c r="E56" s="87"/>
      <c r="F56" s="87"/>
      <c r="G56" s="87"/>
      <c r="H56" s="88"/>
    </row>
    <row r="57" spans="1:8" ht="18" customHeight="1">
      <c r="A57" s="89" t="s">
        <v>23</v>
      </c>
      <c r="B57" s="90"/>
      <c r="C57" s="90"/>
      <c r="D57" s="8"/>
      <c r="E57" s="90" t="s">
        <v>63</v>
      </c>
      <c r="F57" s="90"/>
      <c r="G57" s="90"/>
      <c r="H57" s="91"/>
    </row>
    <row r="58" spans="1:8" ht="50.25" customHeight="1">
      <c r="A58" s="89"/>
      <c r="B58" s="90"/>
      <c r="C58" s="90"/>
      <c r="D58" s="8"/>
      <c r="E58" s="2" t="s">
        <v>36</v>
      </c>
      <c r="F58" s="2" t="s">
        <v>35</v>
      </c>
      <c r="G58" s="2" t="s">
        <v>37</v>
      </c>
      <c r="H58" s="26" t="s">
        <v>45</v>
      </c>
    </row>
    <row r="59" spans="1:8" ht="23.25" customHeight="1">
      <c r="A59" s="75" t="s">
        <v>27</v>
      </c>
      <c r="B59" s="76"/>
      <c r="C59" s="76"/>
      <c r="D59" s="8"/>
      <c r="E59" s="6">
        <v>69620</v>
      </c>
      <c r="F59" s="36">
        <f aca="true" t="shared" si="3" ref="F59:F72">E59/E$72*100</f>
        <v>14.653633730720012</v>
      </c>
      <c r="G59" s="6">
        <v>16633</v>
      </c>
      <c r="H59" s="19">
        <f>G59/E59*100</f>
        <v>23.89112324044815</v>
      </c>
    </row>
    <row r="60" spans="1:8" ht="15">
      <c r="A60" s="75" t="s">
        <v>50</v>
      </c>
      <c r="B60" s="76"/>
      <c r="C60" s="76"/>
      <c r="D60" s="8"/>
      <c r="E60" s="7">
        <v>1284</v>
      </c>
      <c r="F60" s="36">
        <f t="shared" si="3"/>
        <v>0.27025661749848456</v>
      </c>
      <c r="G60" s="6">
        <v>303</v>
      </c>
      <c r="H60" s="19">
        <f aca="true" t="shared" si="4" ref="H60:H72">G60/E60*100</f>
        <v>23.598130841121495</v>
      </c>
    </row>
    <row r="61" spans="1:8" ht="30.75" customHeight="1">
      <c r="A61" s="75" t="s">
        <v>51</v>
      </c>
      <c r="B61" s="76"/>
      <c r="C61" s="76"/>
      <c r="D61" s="8"/>
      <c r="E61" s="6">
        <v>385</v>
      </c>
      <c r="F61" s="36">
        <f t="shared" si="3"/>
        <v>0.08103488920320603</v>
      </c>
      <c r="G61" s="6">
        <v>122</v>
      </c>
      <c r="H61" s="19">
        <f t="shared" si="4"/>
        <v>31.68831168831169</v>
      </c>
    </row>
    <row r="62" spans="1:8" ht="17.25" customHeight="1">
      <c r="A62" s="75" t="s">
        <v>52</v>
      </c>
      <c r="B62" s="76"/>
      <c r="C62" s="76"/>
      <c r="D62" s="8"/>
      <c r="E62" s="6">
        <v>41972</v>
      </c>
      <c r="F62" s="36">
        <f t="shared" si="3"/>
        <v>8.834276284771335</v>
      </c>
      <c r="G62" s="6">
        <v>10218</v>
      </c>
      <c r="H62" s="19">
        <f t="shared" si="4"/>
        <v>24.344801296102165</v>
      </c>
    </row>
    <row r="63" spans="1:8" ht="15.75" customHeight="1">
      <c r="A63" s="75" t="s">
        <v>25</v>
      </c>
      <c r="B63" s="76"/>
      <c r="C63" s="76"/>
      <c r="D63" s="8"/>
      <c r="E63" s="6">
        <v>30107</v>
      </c>
      <c r="F63" s="36">
        <f t="shared" si="3"/>
        <v>6.336928335690711</v>
      </c>
      <c r="G63" s="6">
        <v>4847</v>
      </c>
      <c r="H63" s="19">
        <f t="shared" si="4"/>
        <v>16.09924602251968</v>
      </c>
    </row>
    <row r="64" spans="1:8" ht="19.5" customHeight="1">
      <c r="A64" s="64" t="s">
        <v>53</v>
      </c>
      <c r="B64" s="65"/>
      <c r="C64" s="66"/>
      <c r="D64" s="8"/>
      <c r="E64" s="7">
        <v>0</v>
      </c>
      <c r="F64" s="36">
        <f t="shared" si="3"/>
        <v>0</v>
      </c>
      <c r="G64" s="6">
        <v>0</v>
      </c>
      <c r="H64" s="19" t="e">
        <f t="shared" si="4"/>
        <v>#DIV/0!</v>
      </c>
    </row>
    <row r="65" spans="1:8" ht="17.25" customHeight="1">
      <c r="A65" s="75" t="s">
        <v>26</v>
      </c>
      <c r="B65" s="76"/>
      <c r="C65" s="76"/>
      <c r="D65" s="8"/>
      <c r="E65" s="7">
        <v>248343</v>
      </c>
      <c r="F65" s="36">
        <f t="shared" si="3"/>
        <v>52.271292180238426</v>
      </c>
      <c r="G65" s="7">
        <v>73433</v>
      </c>
      <c r="H65" s="19">
        <f t="shared" si="4"/>
        <v>29.56918455523208</v>
      </c>
    </row>
    <row r="66" spans="1:8" ht="15">
      <c r="A66" s="75" t="s">
        <v>54</v>
      </c>
      <c r="B66" s="76"/>
      <c r="C66" s="76"/>
      <c r="D66" s="8"/>
      <c r="E66" s="7">
        <v>17225</v>
      </c>
      <c r="F66" s="36">
        <f t="shared" si="3"/>
        <v>3.6255219909746077</v>
      </c>
      <c r="G66" s="6">
        <v>6114</v>
      </c>
      <c r="H66" s="19">
        <f t="shared" si="4"/>
        <v>35.49492017416546</v>
      </c>
    </row>
    <row r="67" spans="1:8" ht="15">
      <c r="A67" s="75" t="s">
        <v>55</v>
      </c>
      <c r="B67" s="76"/>
      <c r="C67" s="76"/>
      <c r="D67" s="8"/>
      <c r="E67" s="7">
        <v>20152</v>
      </c>
      <c r="F67" s="36">
        <f t="shared" si="3"/>
        <v>4.24159762915067</v>
      </c>
      <c r="G67" s="6">
        <v>7643</v>
      </c>
      <c r="H67" s="19">
        <f t="shared" si="4"/>
        <v>37.926756649464075</v>
      </c>
    </row>
    <row r="68" spans="1:8" ht="15">
      <c r="A68" s="64" t="s">
        <v>24</v>
      </c>
      <c r="B68" s="65"/>
      <c r="C68" s="66"/>
      <c r="D68" s="49"/>
      <c r="E68" s="50">
        <v>41868</v>
      </c>
      <c r="F68" s="36">
        <f t="shared" si="3"/>
        <v>8.812386340674884</v>
      </c>
      <c r="G68" s="51">
        <v>6484</v>
      </c>
      <c r="H68" s="19">
        <f t="shared" si="4"/>
        <v>15.486767937326837</v>
      </c>
    </row>
    <row r="69" spans="1:8" ht="16.5" customHeight="1">
      <c r="A69" s="64" t="s">
        <v>56</v>
      </c>
      <c r="B69" s="65"/>
      <c r="C69" s="66"/>
      <c r="D69" s="49"/>
      <c r="E69" s="50">
        <v>4148</v>
      </c>
      <c r="F69" s="36">
        <f t="shared" si="3"/>
        <v>0.8730720010776587</v>
      </c>
      <c r="G69" s="51">
        <v>511</v>
      </c>
      <c r="H69" s="19">
        <f t="shared" si="4"/>
        <v>12.319189971070395</v>
      </c>
    </row>
    <row r="70" spans="1:8" ht="32.25" customHeight="1">
      <c r="A70" s="64" t="s">
        <v>60</v>
      </c>
      <c r="B70" s="65"/>
      <c r="C70" s="66"/>
      <c r="D70" s="49"/>
      <c r="E70" s="51">
        <v>0</v>
      </c>
      <c r="F70" s="36">
        <f t="shared" si="3"/>
        <v>0</v>
      </c>
      <c r="G70" s="51">
        <v>0</v>
      </c>
      <c r="H70" s="19" t="e">
        <f t="shared" si="4"/>
        <v>#DIV/0!</v>
      </c>
    </row>
    <row r="71" spans="1:8" ht="48" customHeight="1">
      <c r="A71" s="64" t="s">
        <v>57</v>
      </c>
      <c r="B71" s="65"/>
      <c r="C71" s="66"/>
      <c r="D71" s="49"/>
      <c r="E71" s="52">
        <v>0</v>
      </c>
      <c r="F71" s="36">
        <f t="shared" si="3"/>
        <v>0</v>
      </c>
      <c r="G71" s="51">
        <v>0</v>
      </c>
      <c r="H71" s="55" t="e">
        <f t="shared" si="4"/>
        <v>#DIV/0!</v>
      </c>
    </row>
    <row r="72" spans="1:8" ht="17.25" customHeight="1" thickBot="1">
      <c r="A72" s="67" t="s">
        <v>28</v>
      </c>
      <c r="B72" s="68"/>
      <c r="C72" s="68"/>
      <c r="D72" s="21"/>
      <c r="E72" s="39">
        <f>E59+E60+E61+E62+E63+E64+E65+E66+E67+E68+E69+E70+E71</f>
        <v>475104</v>
      </c>
      <c r="F72" s="37">
        <f t="shared" si="3"/>
        <v>100</v>
      </c>
      <c r="G72" s="39">
        <f>SUM(G59:G71)</f>
        <v>126308</v>
      </c>
      <c r="H72" s="22">
        <f t="shared" si="4"/>
        <v>26.585337105139082</v>
      </c>
    </row>
    <row r="73" spans="1:8" ht="24" customHeight="1">
      <c r="A73" s="69" t="s">
        <v>43</v>
      </c>
      <c r="B73" s="70"/>
      <c r="C73" s="70"/>
      <c r="D73" s="70"/>
      <c r="E73" s="70"/>
      <c r="F73" s="70"/>
      <c r="G73" s="70"/>
      <c r="H73" s="71"/>
    </row>
    <row r="74" spans="1:15" s="3" customFormat="1" ht="23.25" customHeight="1">
      <c r="A74" s="72" t="s">
        <v>33</v>
      </c>
      <c r="B74" s="73"/>
      <c r="C74" s="73"/>
      <c r="D74" s="73"/>
      <c r="E74" s="74"/>
      <c r="F74" s="9" t="s">
        <v>38</v>
      </c>
      <c r="G74" s="9" t="s">
        <v>40</v>
      </c>
      <c r="H74" s="28" t="s">
        <v>39</v>
      </c>
      <c r="M74" s="12"/>
      <c r="N74" s="12"/>
      <c r="O74" s="12"/>
    </row>
    <row r="75" spans="1:15" ht="18.75" customHeight="1">
      <c r="A75" s="56" t="s">
        <v>67</v>
      </c>
      <c r="B75" s="57"/>
      <c r="C75" s="57"/>
      <c r="D75" s="57"/>
      <c r="E75" s="58"/>
      <c r="F75" s="10">
        <v>0</v>
      </c>
      <c r="G75" s="10">
        <v>0</v>
      </c>
      <c r="H75" s="29">
        <f>F75+G75</f>
        <v>0</v>
      </c>
      <c r="M75" s="13"/>
      <c r="N75" s="13"/>
      <c r="O75" s="13"/>
    </row>
    <row r="76" spans="1:15" ht="15.75">
      <c r="A76" s="56" t="s">
        <v>41</v>
      </c>
      <c r="B76" s="57"/>
      <c r="C76" s="57"/>
      <c r="D76" s="57"/>
      <c r="E76" s="58"/>
      <c r="F76" s="10">
        <v>0</v>
      </c>
      <c r="G76" s="10">
        <v>0</v>
      </c>
      <c r="H76" s="29">
        <f>F76+G76</f>
        <v>0</v>
      </c>
      <c r="M76" s="13"/>
      <c r="N76" s="13"/>
      <c r="O76" s="13"/>
    </row>
    <row r="77" spans="1:15" ht="15.75">
      <c r="A77" s="56" t="s">
        <v>42</v>
      </c>
      <c r="B77" s="57"/>
      <c r="C77" s="57"/>
      <c r="D77" s="57"/>
      <c r="E77" s="58"/>
      <c r="F77" s="10">
        <v>0</v>
      </c>
      <c r="G77" s="10">
        <v>0</v>
      </c>
      <c r="H77" s="29">
        <f>F77+G77</f>
        <v>0</v>
      </c>
      <c r="M77" s="13"/>
      <c r="N77" s="13"/>
      <c r="O77" s="13"/>
    </row>
    <row r="78" spans="1:15" ht="16.5" thickBot="1">
      <c r="A78" s="59" t="s">
        <v>67</v>
      </c>
      <c r="B78" s="60"/>
      <c r="C78" s="60"/>
      <c r="D78" s="60"/>
      <c r="E78" s="61"/>
      <c r="F78" s="30">
        <v>0</v>
      </c>
      <c r="G78" s="30">
        <f>G75+G76-G77</f>
        <v>0</v>
      </c>
      <c r="H78" s="29">
        <f>F78+G78</f>
        <v>0</v>
      </c>
      <c r="M78" s="13"/>
      <c r="N78" s="13"/>
      <c r="O78" s="13"/>
    </row>
    <row r="79" spans="1:4" ht="12.75">
      <c r="A79" s="62"/>
      <c r="B79" s="62"/>
      <c r="C79" s="62"/>
      <c r="D79" s="1"/>
    </row>
    <row r="80" spans="1:4" ht="12.75">
      <c r="A80" s="62"/>
      <c r="B80" s="62"/>
      <c r="C80" s="62"/>
      <c r="D80" s="1"/>
    </row>
    <row r="81" spans="1:4" ht="12.75">
      <c r="A81" s="1"/>
      <c r="B81" s="1"/>
      <c r="C81" s="1"/>
      <c r="D81" s="1"/>
    </row>
    <row r="82" spans="1:7" ht="63.75" customHeight="1">
      <c r="A82" s="63" t="s">
        <v>59</v>
      </c>
      <c r="B82" s="63"/>
      <c r="C82" s="1"/>
      <c r="D82" s="1"/>
      <c r="G82" s="53" t="s">
        <v>58</v>
      </c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</sheetData>
  <sheetProtection/>
  <mergeCells count="64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H56"/>
    <mergeCell ref="A57:C58"/>
    <mergeCell ref="E57:H57"/>
    <mergeCell ref="A59:C59"/>
    <mergeCell ref="A60:C60"/>
    <mergeCell ref="A61:C61"/>
    <mergeCell ref="A62:C62"/>
    <mergeCell ref="A63:C63"/>
    <mergeCell ref="A64:C64"/>
    <mergeCell ref="A76:E76"/>
    <mergeCell ref="A65:C65"/>
    <mergeCell ref="A66:C66"/>
    <mergeCell ref="A67:C67"/>
    <mergeCell ref="A68:C68"/>
    <mergeCell ref="A69:C69"/>
    <mergeCell ref="A70:C70"/>
    <mergeCell ref="A77:E77"/>
    <mergeCell ref="A78:E78"/>
    <mergeCell ref="A79:C79"/>
    <mergeCell ref="A80:C80"/>
    <mergeCell ref="A82:B82"/>
    <mergeCell ref="A71:C71"/>
    <mergeCell ref="A72:C72"/>
    <mergeCell ref="A73:H73"/>
    <mergeCell ref="A74:E74"/>
    <mergeCell ref="A75:E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2013-05-16T08:21:07Z</cp:lastPrinted>
  <dcterms:created xsi:type="dcterms:W3CDTF">2007-08-10T11:06:46Z</dcterms:created>
  <dcterms:modified xsi:type="dcterms:W3CDTF">2013-05-16T08:36:29Z</dcterms:modified>
  <cp:category/>
  <cp:version/>
  <cp:contentType/>
  <cp:contentStatus/>
</cp:coreProperties>
</file>