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01 06 2012" sheetId="1" r:id="rId1"/>
  </sheets>
  <definedNames/>
  <calcPr fullCalcOnLoad="1"/>
</workbook>
</file>

<file path=xl/sharedStrings.xml><?xml version="1.0" encoding="utf-8"?>
<sst xmlns="http://schemas.openxmlformats.org/spreadsheetml/2006/main" count="100" uniqueCount="69">
  <si>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</si>
  <si>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</si>
  <si>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</si>
  <si>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</si>
  <si>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</si>
  <si>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</si>
  <si>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</si>
  <si>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</si>
  <si>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</si>
  <si>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</si>
  <si>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</si>
  <si>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</si>
  <si>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</si>
  <si>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</si>
  <si>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</si>
  <si>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</si>
  <si>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</si>
  <si>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</si>
  <si>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</si>
  <si>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</si>
  <si>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</si>
  <si>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</si>
  <si>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</si>
  <si>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</si>
  <si>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</si>
  <si>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</si>
  <si>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</si>
  <si>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</si>
  <si>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</si>
  <si>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</si>
  <si>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</si>
  <si>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</si>
  <si>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 xml:space="preserve">Структура   доходов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</si>
  <si>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</si>
  <si>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</si>
  <si>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</si>
  <si>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</si>
  <si>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</si>
  <si>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</si>
  <si>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</si>
  <si>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</si>
  <si>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</si>
  <si>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</si>
  <si>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</si>
  <si>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</si>
  <si>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</si>
  <si>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Исполнено (т.руб.)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</si>
  <si>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</si>
  <si>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</si>
  <si>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</si>
  <si>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</si>
  <si>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</si>
  <si>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</si>
  <si>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</si>
  <si>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</si>
  <si>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</si>
  <si>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</si>
  <si>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</si>
  <si>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</si>
  <si>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2011 год</t>
  </si>
  <si>
    <t>И.В.Ерохина</t>
  </si>
  <si>
    <t>Начальник финансового отдела Администрации Кривошеинского района</t>
  </si>
  <si>
    <t>Обслужиание государственного внутреннего и муниципального долга</t>
  </si>
  <si>
    <t>2012 год</t>
  </si>
  <si>
    <t>Утверждено по бюджету на 2012 год</t>
  </si>
  <si>
    <t>Оперативные данные по исполнению бюджета МО Кривошеинский район на 01.06.2012г.</t>
  </si>
  <si>
    <t>Исполнено                                                                          на 1 июня 2012 года</t>
  </si>
  <si>
    <t>По состоянию на 01.06.2012г.</t>
  </si>
  <si>
    <t>По оперативным данным по итогам  5 месяцев  2012 года  исполнение по доходной части консолидированного бюджета МО Кривошеинского района  по собственным доходам составило  28481,0 тыс. рублей, в т.ч. муниципальный район  22106,0 тыс.руб., сельские поселения 6375,0  тыс.руб.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</si>
</sst>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174" fontId="5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/>
    </xf>
    <xf numFmtId="174" fontId="0" fillId="0" borderId="2" xfId="0" applyNumberFormat="1" applyBorder="1" applyAlignment="1">
      <alignment/>
    </xf>
    <xf numFmtId="0" fontId="4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/>
    </xf>
    <xf numFmtId="174" fontId="8" fillId="2" borderId="4" xfId="0" applyNumberFormat="1" applyFont="1" applyFill="1" applyBorder="1" applyAlignment="1">
      <alignment/>
    </xf>
    <xf numFmtId="0" fontId="5" fillId="0" borderId="5" xfId="0" applyFont="1" applyBorder="1" applyAlignment="1">
      <alignment vertical="top" wrapText="1"/>
    </xf>
    <xf numFmtId="174" fontId="5" fillId="0" borderId="2" xfId="0" applyNumberFormat="1" applyFont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4" fontId="4" fillId="2" borderId="1" xfId="0" applyNumberFormat="1" applyFont="1" applyFill="1" applyBorder="1" applyAlignment="1">
      <alignment wrapText="1"/>
    </xf>
    <xf numFmtId="174" fontId="8" fillId="2" borderId="2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174" fontId="4" fillId="2" borderId="3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174" fontId="5" fillId="0" borderId="1" xfId="0" applyNumberFormat="1" applyFont="1" applyFill="1" applyBorder="1" applyAlignment="1">
      <alignment horizontal="center" vertical="top" wrapText="1"/>
    </xf>
    <xf numFmtId="174" fontId="4" fillId="2" borderId="1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1" fontId="4" fillId="2" borderId="3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174" fontId="5" fillId="3" borderId="1" xfId="0" applyNumberFormat="1" applyFont="1" applyFill="1" applyBorder="1" applyAlignment="1">
      <alignment vertical="top" wrapText="1"/>
    </xf>
    <xf numFmtId="174" fontId="5" fillId="3" borderId="2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174" fontId="4" fillId="3" borderId="1" xfId="0" applyNumberFormat="1" applyFont="1" applyFill="1" applyBorder="1" applyAlignment="1">
      <alignment vertical="top" wrapText="1"/>
    </xf>
    <xf numFmtId="174" fontId="4" fillId="3" borderId="2" xfId="0" applyNumberFormat="1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0" fillId="0" borderId="7" xfId="0" applyBorder="1" applyAlignment="1">
      <alignment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justify" wrapText="1"/>
    </xf>
    <xf numFmtId="0" fontId="0" fillId="0" borderId="0" xfId="0" applyAlignment="1">
      <alignment/>
    </xf>
    <xf numFmtId="174" fontId="4" fillId="0" borderId="1" xfId="0" applyNumberFormat="1" applyFont="1" applyFill="1" applyBorder="1" applyAlignment="1">
      <alignment wrapText="1"/>
    </xf>
    <xf numFmtId="174" fontId="0" fillId="0" borderId="2" xfId="0" applyNumberFormat="1" applyBorder="1" applyAlignment="1">
      <alignment vertical="top"/>
    </xf>
    <xf numFmtId="0" fontId="4" fillId="2" borderId="1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2" borderId="6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workbookViewId="0" topLeftCell="A1">
      <selection activeCell="C37" sqref="C37"/>
    </sheetView>
  </sheetViews>
  <sheetFormatPr defaultColWidth="9.00390625" defaultRowHeight="12.75"/>
  <cols>
    <col min="1" max="1" width="20.625" style="0" customWidth="1"/>
    <col min="2" max="2" width="11.625" style="0" customWidth="1"/>
    <col min="3" max="3" width="10.375" style="0" customWidth="1"/>
    <col min="4" max="4" width="9.625" style="0" hidden="1" customWidth="1"/>
    <col min="5" max="5" width="11.25390625" style="0" customWidth="1"/>
    <col min="6" max="6" width="9.75390625" style="0" customWidth="1"/>
    <col min="7" max="7" width="10.00390625" style="0" customWidth="1"/>
    <col min="8" max="8" width="8.875" style="0" customWidth="1"/>
  </cols>
  <sheetData>
    <row r="1" spans="1:8" ht="30.75" customHeight="1">
      <c r="A1" s="109" t="s">
        <v>65</v>
      </c>
      <c r="B1" s="109"/>
      <c r="C1" s="109"/>
      <c r="D1" s="109"/>
      <c r="E1" s="109"/>
      <c r="F1" s="109"/>
      <c r="G1" s="109"/>
      <c r="H1" s="109"/>
    </row>
    <row r="2" spans="1:9" ht="52.5" customHeight="1" thickBot="1">
      <c r="A2" s="110" t="s">
        <v>68</v>
      </c>
      <c r="B2" s="110"/>
      <c r="C2" s="110"/>
      <c r="D2" s="110"/>
      <c r="E2" s="110"/>
      <c r="F2" s="110"/>
      <c r="G2" s="110"/>
      <c r="H2" s="110"/>
      <c r="I2" s="11"/>
    </row>
    <row r="3" spans="1:8" ht="30" customHeight="1">
      <c r="A3" s="66" t="s">
        <v>0</v>
      </c>
      <c r="B3" s="67"/>
      <c r="C3" s="67"/>
      <c r="D3" s="67"/>
      <c r="E3" s="67"/>
      <c r="F3" s="67"/>
      <c r="G3" s="67"/>
      <c r="H3" s="68"/>
    </row>
    <row r="4" spans="1:8" ht="16.5" customHeight="1">
      <c r="A4" s="95" t="s">
        <v>33</v>
      </c>
      <c r="B4" s="111" t="s">
        <v>63</v>
      </c>
      <c r="C4" s="111"/>
      <c r="D4" s="111"/>
      <c r="E4" s="111"/>
      <c r="F4" s="111"/>
      <c r="G4" s="111"/>
      <c r="H4" s="112"/>
    </row>
    <row r="5" spans="1:8" ht="48" customHeight="1">
      <c r="A5" s="95"/>
      <c r="B5" s="96" t="s">
        <v>64</v>
      </c>
      <c r="C5" s="96"/>
      <c r="D5" s="14"/>
      <c r="E5" s="113" t="s">
        <v>66</v>
      </c>
      <c r="F5" s="113"/>
      <c r="G5" s="113"/>
      <c r="H5" s="114"/>
    </row>
    <row r="6" spans="1:8" ht="14.25" customHeight="1">
      <c r="A6" s="95"/>
      <c r="B6" s="96" t="s">
        <v>48</v>
      </c>
      <c r="C6" s="96"/>
      <c r="D6" s="96" t="s">
        <v>48</v>
      </c>
      <c r="E6" s="96"/>
      <c r="F6" s="96"/>
      <c r="G6" s="96" t="s">
        <v>49</v>
      </c>
      <c r="H6" s="97"/>
    </row>
    <row r="7" spans="1:8" ht="47.25" customHeight="1">
      <c r="A7" s="95"/>
      <c r="B7" s="14" t="s">
        <v>39</v>
      </c>
      <c r="C7" s="14" t="s">
        <v>47</v>
      </c>
      <c r="D7" s="14" t="s">
        <v>39</v>
      </c>
      <c r="E7" s="14" t="s">
        <v>39</v>
      </c>
      <c r="F7" s="14" t="s">
        <v>47</v>
      </c>
      <c r="G7" s="14" t="s">
        <v>39</v>
      </c>
      <c r="H7" s="27" t="s">
        <v>47</v>
      </c>
    </row>
    <row r="8" spans="1:8" ht="14.25" customHeight="1">
      <c r="A8" s="101" t="s">
        <v>1</v>
      </c>
      <c r="B8" s="102"/>
      <c r="C8" s="102"/>
      <c r="D8" s="102"/>
      <c r="E8" s="102"/>
      <c r="F8" s="102"/>
      <c r="G8" s="102"/>
      <c r="H8" s="103"/>
    </row>
    <row r="9" spans="1:8" ht="15">
      <c r="A9" s="23" t="s">
        <v>2</v>
      </c>
      <c r="B9" s="40">
        <v>381170</v>
      </c>
      <c r="C9" s="40">
        <v>55735</v>
      </c>
      <c r="D9" s="40"/>
      <c r="E9" s="41">
        <v>186037</v>
      </c>
      <c r="F9" s="41">
        <v>22106</v>
      </c>
      <c r="G9" s="42">
        <f>E9/B9*100</f>
        <v>48.80683159744996</v>
      </c>
      <c r="H9" s="43">
        <f>F9/C9*100</f>
        <v>39.66268951287341</v>
      </c>
    </row>
    <row r="10" spans="1:8" ht="15">
      <c r="A10" s="23" t="s">
        <v>3</v>
      </c>
      <c r="B10" s="15">
        <v>408867</v>
      </c>
      <c r="C10" s="15"/>
      <c r="D10" s="15"/>
      <c r="E10" s="6">
        <v>157468</v>
      </c>
      <c r="F10" s="6"/>
      <c r="G10" s="16">
        <f>E10/B10*100</f>
        <v>38.513257367310146</v>
      </c>
      <c r="H10" s="24"/>
    </row>
    <row r="11" spans="1:8" ht="14.25">
      <c r="A11" s="101" t="s">
        <v>4</v>
      </c>
      <c r="B11" s="102"/>
      <c r="C11" s="102"/>
      <c r="D11" s="102"/>
      <c r="E11" s="102"/>
      <c r="F11" s="102"/>
      <c r="G11" s="102"/>
      <c r="H11" s="103"/>
    </row>
    <row r="12" spans="1:8" ht="12.75" customHeight="1">
      <c r="A12" s="106" t="s">
        <v>5</v>
      </c>
      <c r="B12" s="107"/>
      <c r="C12" s="107"/>
      <c r="D12" s="107"/>
      <c r="E12" s="107"/>
      <c r="F12" s="107"/>
      <c r="G12" s="107"/>
      <c r="H12" s="108"/>
    </row>
    <row r="13" spans="1:8" ht="15">
      <c r="A13" s="23" t="s">
        <v>2</v>
      </c>
      <c r="B13" s="40">
        <v>6848</v>
      </c>
      <c r="C13" s="40">
        <v>2333</v>
      </c>
      <c r="D13" s="40"/>
      <c r="E13" s="41">
        <v>2692</v>
      </c>
      <c r="F13" s="41">
        <v>885</v>
      </c>
      <c r="G13" s="42">
        <f>E13/B13*100</f>
        <v>39.3107476635514</v>
      </c>
      <c r="H13" s="43">
        <f>F13/C13*100</f>
        <v>37.93399057008144</v>
      </c>
    </row>
    <row r="14" spans="1:8" ht="15">
      <c r="A14" s="23" t="s">
        <v>3</v>
      </c>
      <c r="B14" s="15">
        <v>6848</v>
      </c>
      <c r="C14" s="15"/>
      <c r="D14" s="15"/>
      <c r="E14" s="6">
        <v>2084</v>
      </c>
      <c r="F14" s="6"/>
      <c r="G14" s="16">
        <f>E14/B14*100</f>
        <v>30.432242990654206</v>
      </c>
      <c r="H14" s="24"/>
    </row>
    <row r="15" spans="1:8" ht="14.25">
      <c r="A15" s="106" t="s">
        <v>6</v>
      </c>
      <c r="B15" s="107"/>
      <c r="C15" s="107"/>
      <c r="D15" s="107"/>
      <c r="E15" s="107"/>
      <c r="F15" s="107"/>
      <c r="G15" s="107"/>
      <c r="H15" s="108"/>
    </row>
    <row r="16" spans="1:8" ht="15">
      <c r="A16" s="23" t="s">
        <v>2</v>
      </c>
      <c r="B16" s="40">
        <v>5064</v>
      </c>
      <c r="C16" s="40">
        <v>457</v>
      </c>
      <c r="D16" s="40"/>
      <c r="E16" s="41">
        <v>2092</v>
      </c>
      <c r="F16" s="41">
        <v>92</v>
      </c>
      <c r="G16" s="42">
        <f>E16/B16*100</f>
        <v>41.31121642969984</v>
      </c>
      <c r="H16" s="43">
        <f>F16/C16*100</f>
        <v>20.13129102844639</v>
      </c>
    </row>
    <row r="17" spans="1:8" ht="15">
      <c r="A17" s="23" t="s">
        <v>3</v>
      </c>
      <c r="B17" s="15">
        <v>5068</v>
      </c>
      <c r="C17" s="15"/>
      <c r="D17" s="15"/>
      <c r="E17" s="6">
        <v>1415</v>
      </c>
      <c r="F17" s="6"/>
      <c r="G17" s="16">
        <f>E17/B17*100</f>
        <v>27.920284135753747</v>
      </c>
      <c r="H17" s="24"/>
    </row>
    <row r="18" spans="1:8" ht="14.25">
      <c r="A18" s="106" t="s">
        <v>7</v>
      </c>
      <c r="B18" s="107"/>
      <c r="C18" s="107"/>
      <c r="D18" s="107"/>
      <c r="E18" s="107"/>
      <c r="F18" s="107"/>
      <c r="G18" s="107"/>
      <c r="H18" s="108"/>
    </row>
    <row r="19" spans="1:8" ht="15">
      <c r="A19" s="23" t="s">
        <v>2</v>
      </c>
      <c r="B19" s="40">
        <v>7935</v>
      </c>
      <c r="C19" s="40">
        <v>820</v>
      </c>
      <c r="D19" s="40"/>
      <c r="E19" s="41">
        <v>4470</v>
      </c>
      <c r="F19" s="41">
        <v>294</v>
      </c>
      <c r="G19" s="42">
        <f>E19/B19*100</f>
        <v>56.33270321361059</v>
      </c>
      <c r="H19" s="43">
        <f>F19/C19*100</f>
        <v>35.853658536585364</v>
      </c>
    </row>
    <row r="20" spans="1:8" ht="15">
      <c r="A20" s="23" t="s">
        <v>3</v>
      </c>
      <c r="B20" s="15">
        <v>8553</v>
      </c>
      <c r="C20" s="15"/>
      <c r="D20" s="15"/>
      <c r="E20" s="6">
        <v>4172</v>
      </c>
      <c r="F20" s="6"/>
      <c r="G20" s="16">
        <f>E20/B20*100</f>
        <v>48.77820647725944</v>
      </c>
      <c r="H20" s="24"/>
    </row>
    <row r="21" spans="1:8" ht="14.25">
      <c r="A21" s="106" t="s">
        <v>8</v>
      </c>
      <c r="B21" s="107"/>
      <c r="C21" s="107"/>
      <c r="D21" s="107"/>
      <c r="E21" s="107"/>
      <c r="F21" s="107"/>
      <c r="G21" s="107"/>
      <c r="H21" s="108"/>
    </row>
    <row r="22" spans="1:8" ht="15">
      <c r="A22" s="23" t="s">
        <v>2</v>
      </c>
      <c r="B22" s="40">
        <v>22638</v>
      </c>
      <c r="C22" s="40">
        <v>10229</v>
      </c>
      <c r="D22" s="40"/>
      <c r="E22" s="41">
        <v>12787</v>
      </c>
      <c r="F22" s="41">
        <v>4567</v>
      </c>
      <c r="G22" s="42">
        <f>E22/B22*100</f>
        <v>56.48467179079424</v>
      </c>
      <c r="H22" s="43">
        <f>F22/C22*100</f>
        <v>44.6475706325154</v>
      </c>
    </row>
    <row r="23" spans="1:8" ht="15">
      <c r="A23" s="23" t="s">
        <v>3</v>
      </c>
      <c r="B23" s="15">
        <v>22388</v>
      </c>
      <c r="C23" s="15"/>
      <c r="D23" s="15"/>
      <c r="E23" s="6">
        <v>4675</v>
      </c>
      <c r="F23" s="6"/>
      <c r="G23" s="16">
        <f>E23/B23*100</f>
        <v>20.881722351259604</v>
      </c>
      <c r="H23" s="24"/>
    </row>
    <row r="24" spans="1:8" ht="14.25" customHeight="1">
      <c r="A24" s="106" t="s">
        <v>9</v>
      </c>
      <c r="B24" s="107"/>
      <c r="C24" s="107"/>
      <c r="D24" s="107"/>
      <c r="E24" s="107"/>
      <c r="F24" s="107"/>
      <c r="G24" s="107"/>
      <c r="H24" s="108"/>
    </row>
    <row r="25" spans="1:8" ht="15">
      <c r="A25" s="23" t="s">
        <v>2</v>
      </c>
      <c r="B25" s="40">
        <v>6435</v>
      </c>
      <c r="C25" s="40">
        <v>868</v>
      </c>
      <c r="D25" s="40"/>
      <c r="E25" s="41">
        <v>2160</v>
      </c>
      <c r="F25" s="41">
        <v>247</v>
      </c>
      <c r="G25" s="42">
        <f>E25/B25*100</f>
        <v>33.56643356643357</v>
      </c>
      <c r="H25" s="43">
        <f>F25/C25*100</f>
        <v>28.456221198156683</v>
      </c>
    </row>
    <row r="26" spans="1:8" ht="15">
      <c r="A26" s="23" t="s">
        <v>3</v>
      </c>
      <c r="B26" s="15">
        <v>6482</v>
      </c>
      <c r="C26" s="15"/>
      <c r="D26" s="15"/>
      <c r="E26" s="6">
        <v>1421</v>
      </c>
      <c r="F26" s="6"/>
      <c r="G26" s="16">
        <f>E26/B26*100</f>
        <v>21.922246220302377</v>
      </c>
      <c r="H26" s="24"/>
    </row>
    <row r="27" spans="1:8" ht="14.25">
      <c r="A27" s="98" t="s">
        <v>10</v>
      </c>
      <c r="B27" s="99"/>
      <c r="C27" s="99"/>
      <c r="D27" s="99"/>
      <c r="E27" s="99"/>
      <c r="F27" s="99"/>
      <c r="G27" s="99"/>
      <c r="H27" s="100"/>
    </row>
    <row r="28" spans="1:8" ht="15">
      <c r="A28" s="23" t="s">
        <v>2</v>
      </c>
      <c r="B28" s="40">
        <v>4710</v>
      </c>
      <c r="C28" s="40">
        <v>401</v>
      </c>
      <c r="D28" s="40"/>
      <c r="E28" s="41">
        <v>1985</v>
      </c>
      <c r="F28" s="41">
        <v>70</v>
      </c>
      <c r="G28" s="42">
        <f>E28/B28*100</f>
        <v>42.14437367303609</v>
      </c>
      <c r="H28" s="43">
        <f>F28/C28*100</f>
        <v>17.45635910224439</v>
      </c>
    </row>
    <row r="29" spans="1:8" ht="15">
      <c r="A29" s="23" t="s">
        <v>3</v>
      </c>
      <c r="B29" s="15">
        <v>4850</v>
      </c>
      <c r="C29" s="15"/>
      <c r="D29" s="15"/>
      <c r="E29" s="6">
        <v>1305</v>
      </c>
      <c r="F29" s="6"/>
      <c r="G29" s="16">
        <f>E29/B29*100</f>
        <v>26.90721649484536</v>
      </c>
      <c r="H29" s="24"/>
    </row>
    <row r="30" spans="1:8" ht="14.25">
      <c r="A30" s="98" t="s">
        <v>11</v>
      </c>
      <c r="B30" s="99"/>
      <c r="C30" s="99"/>
      <c r="D30" s="99"/>
      <c r="E30" s="99"/>
      <c r="F30" s="99"/>
      <c r="G30" s="99"/>
      <c r="H30" s="100"/>
    </row>
    <row r="31" spans="1:8" ht="15">
      <c r="A31" s="23" t="s">
        <v>2</v>
      </c>
      <c r="B31" s="40">
        <v>8749</v>
      </c>
      <c r="C31" s="40">
        <v>728</v>
      </c>
      <c r="D31" s="40"/>
      <c r="E31" s="41">
        <v>2586</v>
      </c>
      <c r="F31" s="41">
        <v>220</v>
      </c>
      <c r="G31" s="42">
        <f>E31/B31*100</f>
        <v>29.55766373299806</v>
      </c>
      <c r="H31" s="43">
        <f>F31/C31*100</f>
        <v>30.21978021978022</v>
      </c>
    </row>
    <row r="32" spans="1:8" ht="15">
      <c r="A32" s="23" t="s">
        <v>3</v>
      </c>
      <c r="B32" s="15">
        <v>8749</v>
      </c>
      <c r="C32" s="15"/>
      <c r="D32" s="15"/>
      <c r="E32" s="6">
        <v>1424</v>
      </c>
      <c r="F32" s="6"/>
      <c r="G32" s="16">
        <f>E32/B32*100</f>
        <v>16.276145845239455</v>
      </c>
      <c r="H32" s="24"/>
    </row>
    <row r="33" spans="1:8" ht="14.25" customHeight="1">
      <c r="A33" s="101" t="s">
        <v>12</v>
      </c>
      <c r="B33" s="102"/>
      <c r="C33" s="102"/>
      <c r="D33" s="102"/>
      <c r="E33" s="102"/>
      <c r="F33" s="102"/>
      <c r="G33" s="102"/>
      <c r="H33" s="103"/>
    </row>
    <row r="34" spans="1:8" ht="15">
      <c r="A34" s="23" t="s">
        <v>2</v>
      </c>
      <c r="B34" s="40">
        <f aca="true" t="shared" si="0" ref="B34:F35">B13+B16+B19+B22+B25+B28+B31</f>
        <v>62379</v>
      </c>
      <c r="C34" s="40">
        <f t="shared" si="0"/>
        <v>15836</v>
      </c>
      <c r="D34" s="40">
        <f t="shared" si="0"/>
        <v>0</v>
      </c>
      <c r="E34" s="40">
        <f t="shared" si="0"/>
        <v>28772</v>
      </c>
      <c r="F34" s="40">
        <f t="shared" si="0"/>
        <v>6375</v>
      </c>
      <c r="G34" s="42">
        <f>E34/B34*100</f>
        <v>46.12449702624281</v>
      </c>
      <c r="H34" s="43">
        <f>F34/C34*100</f>
        <v>40.25637787320031</v>
      </c>
    </row>
    <row r="35" spans="1:8" ht="15">
      <c r="A35" s="23" t="s">
        <v>3</v>
      </c>
      <c r="B35" s="15">
        <f t="shared" si="0"/>
        <v>62938</v>
      </c>
      <c r="C35" s="15">
        <f t="shared" si="0"/>
        <v>0</v>
      </c>
      <c r="D35" s="15">
        <f t="shared" si="0"/>
        <v>0</v>
      </c>
      <c r="E35" s="15">
        <f t="shared" si="0"/>
        <v>16496</v>
      </c>
      <c r="F35" s="15">
        <f t="shared" si="0"/>
        <v>0</v>
      </c>
      <c r="G35" s="16">
        <f>E35/B35*100</f>
        <v>26.209920874511422</v>
      </c>
      <c r="H35" s="24"/>
    </row>
    <row r="36" spans="1:8" ht="14.25">
      <c r="A36" s="101" t="s">
        <v>13</v>
      </c>
      <c r="B36" s="102"/>
      <c r="C36" s="102"/>
      <c r="D36" s="102"/>
      <c r="E36" s="102"/>
      <c r="F36" s="102"/>
      <c r="G36" s="102"/>
      <c r="H36" s="103"/>
    </row>
    <row r="37" spans="1:8" ht="14.25">
      <c r="A37" s="38" t="s">
        <v>2</v>
      </c>
      <c r="B37" s="44">
        <v>391667</v>
      </c>
      <c r="C37" s="44">
        <v>71570</v>
      </c>
      <c r="D37" s="44">
        <f>D9+D34</f>
        <v>0</v>
      </c>
      <c r="E37" s="44">
        <v>190189</v>
      </c>
      <c r="F37" s="44">
        <v>28481</v>
      </c>
      <c r="G37" s="45">
        <f>E37/B37*100</f>
        <v>48.55885229033848</v>
      </c>
      <c r="H37" s="46">
        <f>F37/C37*100</f>
        <v>39.79460667877602</v>
      </c>
    </row>
    <row r="38" spans="1:8" ht="14.25">
      <c r="A38" s="38" t="s">
        <v>3</v>
      </c>
      <c r="B38" s="44">
        <v>419923</v>
      </c>
      <c r="C38" s="44">
        <f>C10+C35</f>
        <v>0</v>
      </c>
      <c r="D38" s="44">
        <f>D10+D35</f>
        <v>0</v>
      </c>
      <c r="E38" s="44">
        <v>149344</v>
      </c>
      <c r="F38" s="44">
        <f>F10+F35</f>
        <v>0</v>
      </c>
      <c r="G38" s="45">
        <f>E38/B38*100</f>
        <v>35.56461541758846</v>
      </c>
      <c r="H38" s="46"/>
    </row>
    <row r="39" spans="1:8" ht="30.75" customHeight="1" thickBot="1">
      <c r="A39" s="25" t="s">
        <v>14</v>
      </c>
      <c r="B39" s="47">
        <f>B37-B38</f>
        <v>-28256</v>
      </c>
      <c r="C39" s="47"/>
      <c r="D39" s="47"/>
      <c r="E39" s="48">
        <f>E37-E38</f>
        <v>40845</v>
      </c>
      <c r="F39" s="48"/>
      <c r="G39" s="104"/>
      <c r="H39" s="105"/>
    </row>
    <row r="40" spans="1:8" ht="30" customHeight="1">
      <c r="A40" s="92" t="s">
        <v>32</v>
      </c>
      <c r="B40" s="93"/>
      <c r="C40" s="93"/>
      <c r="D40" s="93"/>
      <c r="E40" s="93"/>
      <c r="F40" s="93"/>
      <c r="G40" s="93"/>
      <c r="H40" s="94"/>
    </row>
    <row r="41" spans="1:8" ht="19.5" customHeight="1">
      <c r="A41" s="95" t="s">
        <v>15</v>
      </c>
      <c r="B41" s="96"/>
      <c r="C41" s="96"/>
      <c r="D41" s="8"/>
      <c r="E41" s="96" t="s">
        <v>63</v>
      </c>
      <c r="F41" s="96"/>
      <c r="G41" s="96"/>
      <c r="H41" s="97"/>
    </row>
    <row r="42" spans="1:8" ht="44.25" customHeight="1">
      <c r="A42" s="95"/>
      <c r="B42" s="96"/>
      <c r="C42" s="96"/>
      <c r="D42" s="8"/>
      <c r="E42" s="2" t="s">
        <v>36</v>
      </c>
      <c r="F42" s="2" t="s">
        <v>35</v>
      </c>
      <c r="G42" s="2" t="s">
        <v>37</v>
      </c>
      <c r="H42" s="26" t="s">
        <v>45</v>
      </c>
    </row>
    <row r="43" spans="1:8" ht="23.25" customHeight="1">
      <c r="A43" s="57" t="s">
        <v>16</v>
      </c>
      <c r="B43" s="56"/>
      <c r="C43" s="56"/>
      <c r="D43" s="18"/>
      <c r="E43" s="17">
        <v>71570</v>
      </c>
      <c r="F43" s="31">
        <f>E43/E$54*100</f>
        <v>18.273175937722606</v>
      </c>
      <c r="G43" s="17">
        <v>28481</v>
      </c>
      <c r="H43" s="32">
        <f>G43/E43*100</f>
        <v>39.79460667877602</v>
      </c>
    </row>
    <row r="44" spans="1:8" ht="30" customHeight="1">
      <c r="A44" s="82" t="s">
        <v>34</v>
      </c>
      <c r="B44" s="83"/>
      <c r="C44" s="83"/>
      <c r="D44" s="8"/>
      <c r="E44" s="4">
        <v>54993</v>
      </c>
      <c r="F44" s="54">
        <f aca="true" t="shared" si="1" ref="F44:F52">E44/E$54*100</f>
        <v>14.04075400786893</v>
      </c>
      <c r="G44" s="5">
        <v>21790</v>
      </c>
      <c r="H44" s="19">
        <f aca="true" t="shared" si="2" ref="H44:H54">G44/E44*100</f>
        <v>39.62322477406215</v>
      </c>
    </row>
    <row r="45" spans="1:8" ht="20.25" customHeight="1">
      <c r="A45" s="82" t="s">
        <v>30</v>
      </c>
      <c r="B45" s="83"/>
      <c r="C45" s="83"/>
      <c r="D45" s="8"/>
      <c r="E45" s="4">
        <v>82</v>
      </c>
      <c r="F45" s="54">
        <f t="shared" si="1"/>
        <v>0.02093615239476392</v>
      </c>
      <c r="G45" s="5">
        <v>128</v>
      </c>
      <c r="H45" s="19">
        <f t="shared" si="2"/>
        <v>156.09756097560975</v>
      </c>
    </row>
    <row r="46" spans="1:8" ht="15.75" customHeight="1">
      <c r="A46" s="82" t="s">
        <v>17</v>
      </c>
      <c r="B46" s="83"/>
      <c r="C46" s="83"/>
      <c r="D46" s="8"/>
      <c r="E46" s="4">
        <v>3377</v>
      </c>
      <c r="F46" s="54">
        <f t="shared" si="1"/>
        <v>0.8622120321599727</v>
      </c>
      <c r="G46" s="5">
        <v>1595</v>
      </c>
      <c r="H46" s="19">
        <f t="shared" si="2"/>
        <v>47.23127035830619</v>
      </c>
    </row>
    <row r="47" spans="1:8" ht="20.25" customHeight="1">
      <c r="A47" s="82" t="s">
        <v>18</v>
      </c>
      <c r="B47" s="83"/>
      <c r="C47" s="83"/>
      <c r="D47" s="8"/>
      <c r="E47" s="4">
        <v>969</v>
      </c>
      <c r="F47" s="54">
        <f t="shared" si="1"/>
        <v>0.24740404476251507</v>
      </c>
      <c r="G47" s="5">
        <v>92</v>
      </c>
      <c r="H47" s="19">
        <f t="shared" si="2"/>
        <v>9.494324045407637</v>
      </c>
    </row>
    <row r="48" spans="1:8" ht="0.75" customHeight="1">
      <c r="A48" s="82" t="s">
        <v>44</v>
      </c>
      <c r="B48" s="83"/>
      <c r="C48" s="83"/>
      <c r="D48" s="8"/>
      <c r="E48" s="4">
        <v>0</v>
      </c>
      <c r="F48" s="54">
        <f t="shared" si="1"/>
        <v>0</v>
      </c>
      <c r="G48" s="5">
        <v>0</v>
      </c>
      <c r="H48" s="19" t="e">
        <f t="shared" si="2"/>
        <v>#DIV/0!</v>
      </c>
    </row>
    <row r="49" spans="1:8" ht="18" customHeight="1">
      <c r="A49" s="82" t="s">
        <v>19</v>
      </c>
      <c r="B49" s="83"/>
      <c r="C49" s="83"/>
      <c r="D49" s="8"/>
      <c r="E49" s="4">
        <v>1067</v>
      </c>
      <c r="F49" s="54">
        <f t="shared" si="1"/>
        <v>0.27242530006357446</v>
      </c>
      <c r="G49" s="5">
        <v>272</v>
      </c>
      <c r="H49" s="19">
        <f t="shared" si="2"/>
        <v>25.49203373945642</v>
      </c>
    </row>
    <row r="50" spans="1:8" ht="18" customHeight="1">
      <c r="A50" s="82" t="s">
        <v>20</v>
      </c>
      <c r="B50" s="83"/>
      <c r="C50" s="83"/>
      <c r="D50" s="8"/>
      <c r="E50" s="4">
        <v>600</v>
      </c>
      <c r="F50" s="54">
        <f t="shared" si="1"/>
        <v>0.15319135898607747</v>
      </c>
      <c r="G50" s="5">
        <v>152</v>
      </c>
      <c r="H50" s="19">
        <f t="shared" si="2"/>
        <v>25.333333333333336</v>
      </c>
    </row>
    <row r="51" spans="1:8" ht="45" customHeight="1">
      <c r="A51" s="89" t="s">
        <v>50</v>
      </c>
      <c r="B51" s="90"/>
      <c r="C51" s="91"/>
      <c r="D51" s="8"/>
      <c r="E51" s="4"/>
      <c r="F51" s="54">
        <f t="shared" si="1"/>
        <v>0</v>
      </c>
      <c r="G51" s="5"/>
      <c r="H51" s="19" t="e">
        <f t="shared" si="2"/>
        <v>#DIV/0!</v>
      </c>
    </row>
    <row r="52" spans="1:8" ht="17.25" customHeight="1">
      <c r="A52" s="82" t="s">
        <v>21</v>
      </c>
      <c r="B52" s="83"/>
      <c r="C52" s="83"/>
      <c r="D52" s="8"/>
      <c r="E52" s="4">
        <f>E43-E44-E45-E46-E47-E48-E49-E50-E51</f>
        <v>10482</v>
      </c>
      <c r="F52" s="54">
        <f t="shared" si="1"/>
        <v>2.6762530414867736</v>
      </c>
      <c r="G52" s="5">
        <f>G43-G44-G45-G46-G47-G48-G49-G50-G51</f>
        <v>4452</v>
      </c>
      <c r="H52" s="19">
        <f t="shared" si="2"/>
        <v>42.47281053234116</v>
      </c>
    </row>
    <row r="53" spans="1:8" ht="15.75" customHeight="1">
      <c r="A53" s="57" t="s">
        <v>29</v>
      </c>
      <c r="B53" s="56"/>
      <c r="C53" s="56"/>
      <c r="D53" s="18"/>
      <c r="E53" s="17">
        <v>320097</v>
      </c>
      <c r="F53" s="31">
        <f>E53/E$54*100</f>
        <v>81.72682406227739</v>
      </c>
      <c r="G53" s="35">
        <v>161708</v>
      </c>
      <c r="H53" s="32">
        <f t="shared" si="2"/>
        <v>50.51843659890596</v>
      </c>
    </row>
    <row r="54" spans="1:8" ht="18.75" customHeight="1" thickBot="1">
      <c r="A54" s="84" t="s">
        <v>22</v>
      </c>
      <c r="B54" s="85"/>
      <c r="C54" s="85"/>
      <c r="D54" s="33"/>
      <c r="E54" s="20">
        <f>E43+E53</f>
        <v>391667</v>
      </c>
      <c r="F54" s="34">
        <f>E54/E$54*100</f>
        <v>100</v>
      </c>
      <c r="G54" s="20">
        <f>G43+G53</f>
        <v>190189</v>
      </c>
      <c r="H54" s="22">
        <f t="shared" si="2"/>
        <v>48.55885229033848</v>
      </c>
    </row>
    <row r="55" spans="1:8" ht="36.75" customHeight="1">
      <c r="A55" s="86" t="s">
        <v>31</v>
      </c>
      <c r="B55" s="87"/>
      <c r="C55" s="87"/>
      <c r="D55" s="87"/>
      <c r="E55" s="87"/>
      <c r="F55" s="87"/>
      <c r="G55" s="87"/>
      <c r="H55" s="88"/>
    </row>
    <row r="56" spans="1:8" ht="18" customHeight="1">
      <c r="A56" s="79" t="s">
        <v>23</v>
      </c>
      <c r="B56" s="80"/>
      <c r="C56" s="80"/>
      <c r="D56" s="8"/>
      <c r="E56" s="80" t="s">
        <v>59</v>
      </c>
      <c r="F56" s="80"/>
      <c r="G56" s="80"/>
      <c r="H56" s="81"/>
    </row>
    <row r="57" spans="1:8" ht="50.25" customHeight="1">
      <c r="A57" s="79"/>
      <c r="B57" s="80"/>
      <c r="C57" s="80"/>
      <c r="D57" s="8"/>
      <c r="E57" s="2" t="s">
        <v>36</v>
      </c>
      <c r="F57" s="2" t="s">
        <v>35</v>
      </c>
      <c r="G57" s="2" t="s">
        <v>46</v>
      </c>
      <c r="H57" s="26" t="s">
        <v>45</v>
      </c>
    </row>
    <row r="58" spans="1:8" ht="23.25" customHeight="1">
      <c r="A58" s="77" t="s">
        <v>27</v>
      </c>
      <c r="B58" s="78"/>
      <c r="C58" s="78"/>
      <c r="D58" s="8"/>
      <c r="E58" s="6">
        <v>85771</v>
      </c>
      <c r="F58" s="36">
        <f aca="true" t="shared" si="3" ref="F58:F71">E58/E$71*100</f>
        <v>20.42541132540966</v>
      </c>
      <c r="G58" s="6">
        <v>29155</v>
      </c>
      <c r="H58" s="19">
        <f>G58/E58*100</f>
        <v>33.991675508038846</v>
      </c>
    </row>
    <row r="59" spans="1:8" ht="15">
      <c r="A59" s="77" t="s">
        <v>51</v>
      </c>
      <c r="B59" s="78"/>
      <c r="C59" s="78"/>
      <c r="D59" s="8"/>
      <c r="E59" s="7">
        <v>1295</v>
      </c>
      <c r="F59" s="36">
        <f t="shared" si="3"/>
        <v>0.3083898714764373</v>
      </c>
      <c r="G59" s="6">
        <v>418</v>
      </c>
      <c r="H59" s="19">
        <f aca="true" t="shared" si="4" ref="H59:H71">G59/E59*100</f>
        <v>32.277992277992276</v>
      </c>
    </row>
    <row r="60" spans="1:8" ht="30.75" customHeight="1">
      <c r="A60" s="77" t="s">
        <v>52</v>
      </c>
      <c r="B60" s="78"/>
      <c r="C60" s="78"/>
      <c r="D60" s="8"/>
      <c r="E60" s="6">
        <v>408</v>
      </c>
      <c r="F60" s="36">
        <f t="shared" si="3"/>
        <v>0.09716066993234475</v>
      </c>
      <c r="G60" s="6">
        <v>199</v>
      </c>
      <c r="H60" s="19">
        <f t="shared" si="4"/>
        <v>48.77450980392157</v>
      </c>
    </row>
    <row r="61" spans="1:8" ht="17.25" customHeight="1">
      <c r="A61" s="77" t="s">
        <v>53</v>
      </c>
      <c r="B61" s="78"/>
      <c r="C61" s="78"/>
      <c r="D61" s="8"/>
      <c r="E61" s="6">
        <v>31064</v>
      </c>
      <c r="F61" s="36">
        <f t="shared" si="3"/>
        <v>7.397546693084209</v>
      </c>
      <c r="G61" s="6">
        <v>5005</v>
      </c>
      <c r="H61" s="19">
        <f t="shared" si="4"/>
        <v>16.111898016997166</v>
      </c>
    </row>
    <row r="62" spans="1:8" ht="15.75" customHeight="1">
      <c r="A62" s="77" t="s">
        <v>25</v>
      </c>
      <c r="B62" s="78"/>
      <c r="C62" s="78"/>
      <c r="D62" s="8"/>
      <c r="E62" s="6">
        <v>17664</v>
      </c>
      <c r="F62" s="36">
        <f t="shared" si="3"/>
        <v>4.206485474717984</v>
      </c>
      <c r="G62" s="6">
        <v>4694</v>
      </c>
      <c r="H62" s="19">
        <f t="shared" si="4"/>
        <v>26.573822463768117</v>
      </c>
    </row>
    <row r="63" spans="1:8" ht="19.5" customHeight="1">
      <c r="A63" s="72" t="s">
        <v>54</v>
      </c>
      <c r="B63" s="73"/>
      <c r="C63" s="74"/>
      <c r="D63" s="8"/>
      <c r="E63" s="7">
        <v>0</v>
      </c>
      <c r="F63" s="36">
        <f t="shared" si="3"/>
        <v>0</v>
      </c>
      <c r="G63" s="6">
        <v>0</v>
      </c>
      <c r="H63" s="19" t="e">
        <f t="shared" si="4"/>
        <v>#DIV/0!</v>
      </c>
    </row>
    <row r="64" spans="1:8" ht="17.25" customHeight="1">
      <c r="A64" s="77" t="s">
        <v>26</v>
      </c>
      <c r="B64" s="78"/>
      <c r="C64" s="78"/>
      <c r="D64" s="8"/>
      <c r="E64" s="7">
        <v>194347</v>
      </c>
      <c r="F64" s="36">
        <f t="shared" si="3"/>
        <v>46.281580194464226</v>
      </c>
      <c r="G64" s="7">
        <v>81372</v>
      </c>
      <c r="H64" s="19">
        <f t="shared" si="4"/>
        <v>41.86943971350214</v>
      </c>
    </row>
    <row r="65" spans="1:8" ht="15">
      <c r="A65" s="77" t="s">
        <v>55</v>
      </c>
      <c r="B65" s="78"/>
      <c r="C65" s="78"/>
      <c r="D65" s="8"/>
      <c r="E65" s="7">
        <v>18458</v>
      </c>
      <c r="F65" s="36">
        <f t="shared" si="3"/>
        <v>4.395567758851027</v>
      </c>
      <c r="G65" s="6">
        <v>9967</v>
      </c>
      <c r="H65" s="19">
        <f t="shared" si="4"/>
        <v>53.99826633438075</v>
      </c>
    </row>
    <row r="66" spans="1:8" ht="15">
      <c r="A66" s="77" t="s">
        <v>56</v>
      </c>
      <c r="B66" s="78"/>
      <c r="C66" s="78"/>
      <c r="D66" s="8"/>
      <c r="E66" s="7">
        <v>24476</v>
      </c>
      <c r="F66" s="36">
        <f t="shared" si="3"/>
        <v>5.828687640353112</v>
      </c>
      <c r="G66" s="6">
        <v>9637</v>
      </c>
      <c r="H66" s="19">
        <f t="shared" si="4"/>
        <v>39.37326360516424</v>
      </c>
    </row>
    <row r="67" spans="1:8" ht="15">
      <c r="A67" s="72" t="s">
        <v>24</v>
      </c>
      <c r="B67" s="73"/>
      <c r="C67" s="74"/>
      <c r="D67" s="49"/>
      <c r="E67" s="50">
        <v>41978</v>
      </c>
      <c r="F67" s="36">
        <f t="shared" si="3"/>
        <v>9.99659461377443</v>
      </c>
      <c r="G67" s="51">
        <v>8155</v>
      </c>
      <c r="H67" s="19">
        <f t="shared" si="4"/>
        <v>19.426842631854782</v>
      </c>
    </row>
    <row r="68" spans="1:8" ht="15">
      <c r="A68" s="72" t="s">
        <v>57</v>
      </c>
      <c r="B68" s="73"/>
      <c r="C68" s="74"/>
      <c r="D68" s="49"/>
      <c r="E68" s="50">
        <v>4462</v>
      </c>
      <c r="F68" s="36">
        <f t="shared" si="3"/>
        <v>1.062575757936574</v>
      </c>
      <c r="G68" s="51">
        <v>742</v>
      </c>
      <c r="H68" s="19">
        <f t="shared" si="4"/>
        <v>16.62931420887494</v>
      </c>
    </row>
    <row r="69" spans="1:8" ht="32.25" customHeight="1">
      <c r="A69" s="72" t="s">
        <v>62</v>
      </c>
      <c r="B69" s="73"/>
      <c r="C69" s="74"/>
      <c r="D69" s="49"/>
      <c r="E69" s="51">
        <v>0</v>
      </c>
      <c r="F69" s="36">
        <f t="shared" si="3"/>
        <v>0</v>
      </c>
      <c r="G69" s="51">
        <v>0</v>
      </c>
      <c r="H69" s="19" t="e">
        <f t="shared" si="4"/>
        <v>#DIV/0!</v>
      </c>
    </row>
    <row r="70" spans="1:8" ht="48" customHeight="1">
      <c r="A70" s="72" t="s">
        <v>58</v>
      </c>
      <c r="B70" s="73"/>
      <c r="C70" s="74"/>
      <c r="D70" s="49"/>
      <c r="E70" s="52">
        <v>0</v>
      </c>
      <c r="F70" s="36">
        <f t="shared" si="3"/>
        <v>0</v>
      </c>
      <c r="G70" s="51">
        <v>0</v>
      </c>
      <c r="H70" s="55" t="e">
        <f t="shared" si="4"/>
        <v>#DIV/0!</v>
      </c>
    </row>
    <row r="71" spans="1:8" ht="17.25" customHeight="1" thickBot="1">
      <c r="A71" s="75" t="s">
        <v>28</v>
      </c>
      <c r="B71" s="76"/>
      <c r="C71" s="76"/>
      <c r="D71" s="21"/>
      <c r="E71" s="39">
        <f>E58+E59+E60+E61+E62+E63+E64+E65+E66+E67+E68+E69+E70</f>
        <v>419923</v>
      </c>
      <c r="F71" s="37">
        <f t="shared" si="3"/>
        <v>100</v>
      </c>
      <c r="G71" s="39">
        <f>SUM(G58:G70)</f>
        <v>149344</v>
      </c>
      <c r="H71" s="22">
        <f t="shared" si="4"/>
        <v>35.56461541758846</v>
      </c>
    </row>
    <row r="72" spans="1:8" ht="24" customHeight="1">
      <c r="A72" s="66" t="s">
        <v>43</v>
      </c>
      <c r="B72" s="67"/>
      <c r="C72" s="67"/>
      <c r="D72" s="67"/>
      <c r="E72" s="67"/>
      <c r="F72" s="67"/>
      <c r="G72" s="67"/>
      <c r="H72" s="68"/>
    </row>
    <row r="73" spans="1:15" s="3" customFormat="1" ht="23.25" customHeight="1">
      <c r="A73" s="69" t="s">
        <v>33</v>
      </c>
      <c r="B73" s="70"/>
      <c r="C73" s="70"/>
      <c r="D73" s="70"/>
      <c r="E73" s="71"/>
      <c r="F73" s="9" t="s">
        <v>38</v>
      </c>
      <c r="G73" s="9" t="s">
        <v>40</v>
      </c>
      <c r="H73" s="28" t="s">
        <v>39</v>
      </c>
      <c r="M73" s="12"/>
      <c r="N73" s="12"/>
      <c r="O73" s="12"/>
    </row>
    <row r="74" spans="1:15" ht="18.75" customHeight="1">
      <c r="A74" s="59" t="s">
        <v>67</v>
      </c>
      <c r="B74" s="60"/>
      <c r="C74" s="60"/>
      <c r="D74" s="60"/>
      <c r="E74" s="61"/>
      <c r="F74" s="10">
        <v>514.7</v>
      </c>
      <c r="G74" s="10">
        <v>0</v>
      </c>
      <c r="H74" s="29">
        <f>F74+G74</f>
        <v>514.7</v>
      </c>
      <c r="M74" s="13"/>
      <c r="N74" s="13"/>
      <c r="O74" s="13"/>
    </row>
    <row r="75" spans="1:15" ht="15.75">
      <c r="A75" s="59" t="s">
        <v>41</v>
      </c>
      <c r="B75" s="60"/>
      <c r="C75" s="60"/>
      <c r="D75" s="60"/>
      <c r="E75" s="61"/>
      <c r="F75" s="10">
        <v>0</v>
      </c>
      <c r="G75" s="10">
        <v>0</v>
      </c>
      <c r="H75" s="29">
        <f>F75+G75</f>
        <v>0</v>
      </c>
      <c r="M75" s="13"/>
      <c r="N75" s="13"/>
      <c r="O75" s="13"/>
    </row>
    <row r="76" spans="1:15" ht="15.75">
      <c r="A76" s="59" t="s">
        <v>42</v>
      </c>
      <c r="B76" s="60"/>
      <c r="C76" s="60"/>
      <c r="D76" s="60"/>
      <c r="E76" s="61"/>
      <c r="F76" s="10">
        <v>0</v>
      </c>
      <c r="G76" s="10">
        <v>0</v>
      </c>
      <c r="H76" s="29">
        <f>F76+G76</f>
        <v>0</v>
      </c>
      <c r="M76" s="13"/>
      <c r="N76" s="13"/>
      <c r="O76" s="13"/>
    </row>
    <row r="77" spans="1:15" ht="16.5" thickBot="1">
      <c r="A77" s="62" t="s">
        <v>67</v>
      </c>
      <c r="B77" s="63"/>
      <c r="C77" s="63"/>
      <c r="D77" s="63"/>
      <c r="E77" s="64"/>
      <c r="F77" s="30">
        <f>F74+F75-F76</f>
        <v>514.7</v>
      </c>
      <c r="G77" s="30">
        <f>G74+G75-G76</f>
        <v>0</v>
      </c>
      <c r="H77" s="29">
        <f>F77+G77</f>
        <v>514.7</v>
      </c>
      <c r="M77" s="13"/>
      <c r="N77" s="13"/>
      <c r="O77" s="13"/>
    </row>
    <row r="78" spans="1:4" ht="12.75">
      <c r="A78" s="65"/>
      <c r="B78" s="65"/>
      <c r="C78" s="65"/>
      <c r="D78" s="1"/>
    </row>
    <row r="79" spans="1:4" ht="12.75">
      <c r="A79" s="65"/>
      <c r="B79" s="65"/>
      <c r="C79" s="65"/>
      <c r="D79" s="1"/>
    </row>
    <row r="80" spans="1:4" ht="12.75">
      <c r="A80" s="1"/>
      <c r="B80" s="1"/>
      <c r="C80" s="1"/>
      <c r="D80" s="1"/>
    </row>
    <row r="81" spans="1:7" ht="63.75" customHeight="1">
      <c r="A81" s="58" t="s">
        <v>61</v>
      </c>
      <c r="B81" s="58"/>
      <c r="C81" s="1"/>
      <c r="D81" s="1"/>
      <c r="G81" s="53" t="s">
        <v>60</v>
      </c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</sheetData>
  <mergeCells count="63">
    <mergeCell ref="A81:B81"/>
    <mergeCell ref="A76:E76"/>
    <mergeCell ref="A77:E77"/>
    <mergeCell ref="A78:C78"/>
    <mergeCell ref="A79:C79"/>
    <mergeCell ref="A72:H72"/>
    <mergeCell ref="A73:E73"/>
    <mergeCell ref="A74:E74"/>
    <mergeCell ref="A75:E75"/>
    <mergeCell ref="A68:C68"/>
    <mergeCell ref="A69:C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6:C57"/>
    <mergeCell ref="E56:H56"/>
    <mergeCell ref="A58:C58"/>
    <mergeCell ref="A59:C59"/>
    <mergeCell ref="A52:C52"/>
    <mergeCell ref="A53:C53"/>
    <mergeCell ref="A54:C54"/>
    <mergeCell ref="A55:H55"/>
    <mergeCell ref="A48:C48"/>
    <mergeCell ref="A49:C49"/>
    <mergeCell ref="A50:C50"/>
    <mergeCell ref="A51:C51"/>
    <mergeCell ref="A44:C44"/>
    <mergeCell ref="A45:C45"/>
    <mergeCell ref="A46:C46"/>
    <mergeCell ref="A47:C47"/>
    <mergeCell ref="A40:H40"/>
    <mergeCell ref="A41:C42"/>
    <mergeCell ref="E41:H41"/>
    <mergeCell ref="A43:C43"/>
    <mergeCell ref="A30:H30"/>
    <mergeCell ref="A33:H33"/>
    <mergeCell ref="A36:H36"/>
    <mergeCell ref="G39:H39"/>
    <mergeCell ref="A18:H18"/>
    <mergeCell ref="A21:H21"/>
    <mergeCell ref="A24:H24"/>
    <mergeCell ref="A27:H27"/>
    <mergeCell ref="A8:H8"/>
    <mergeCell ref="A11:H11"/>
    <mergeCell ref="A12:H12"/>
    <mergeCell ref="A15:H15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*****</cp:lastModifiedBy>
  <cp:lastPrinted>2012-07-10T23:40:14Z</cp:lastPrinted>
  <dcterms:created xsi:type="dcterms:W3CDTF">2007-08-10T11:06:46Z</dcterms:created>
  <dcterms:modified xsi:type="dcterms:W3CDTF">2012-09-18T01:13:30Z</dcterms:modified>
  <cp:category/>
  <cp:version/>
  <cp:contentType/>
  <cp:contentStatus/>
</cp:coreProperties>
</file>