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1 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<sst xmlns="http://schemas.openxmlformats.org/spreadsheetml/2006/main" count="104" uniqueCount="71">
  <si>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</si>
  <si>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</si>
  <si>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</si>
  <si>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</si>
  <si>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</si>
  <si>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</si>
  <si>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</si>
  <si>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</si>
  <si>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</si>
  <si>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</si>
  <si>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</si>
  <si>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</si>
  <si>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</si>
  <si>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</si>
  <si>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</si>
  <si>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</si>
  <si>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</si>
  <si>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</si>
  <si>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</si>
  <si>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</si>
  <si>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</si>
  <si>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</si>
  <si>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</si>
  <si>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</si>
  <si>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</si>
  <si>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</si>
  <si>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</si>
  <si>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</si>
  <si>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</si>
  <si>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</si>
  <si>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</si>
  <si>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</si>
  <si>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</si>
  <si>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</si>
  <si>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</si>
  <si>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</si>
  <si>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</si>
  <si>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</si>
  <si>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</si>
  <si>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</si>
  <si>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</si>
  <si>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</si>
  <si>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</si>
  <si>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</si>
  <si>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</si>
  <si>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</si>
  <si>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</si>
  <si>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</si>
  <si>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</si>
  <si>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</si>
  <si>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</si>
  <si>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</si>
  <si>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</si>
  <si>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</si>
  <si>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</si>
  <si>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</si>
  <si>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</si>
  <si>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</si>
  <si>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</si>
  <si>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</si>
  <si>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</si>
  <si>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</si>
  <si>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</si>
  <si>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</si>
  <si>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</si>
  <si>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2016 год</t>
  </si>
  <si>
    <t>Утверждено по бюджету на 2016 год</t>
  </si>
  <si>
    <t>Оперативные данные по исполнению бюджета МО Кривошеинский район                                             на 01.11.2016г.</t>
  </si>
  <si>
    <t>По оперативным данным  за 10 месяцев 2016 года исполнение по доходной части консолидированного бюджета МО Кривошеинского района  по налоговым и неналоговым доходам составило 64 589,0 тыс. рублей, в т.ч. муниципальный район                                                           46 647,0 тыс.руб., сельские поселения  17 942,0 тыс.руб.</t>
  </si>
  <si>
    <t>Исполнено                                                                          на 01 ноября  2016 года</t>
  </si>
  <si>
    <t>По состоянию на 01.11.2016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</si>
</sst>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68</v>
      </c>
      <c r="B2" s="61"/>
      <c r="C2" s="61"/>
      <c r="D2" s="61"/>
      <c r="E2" s="61"/>
      <c r="F2" s="61"/>
      <c r="G2" s="61"/>
      <c r="H2" s="61"/>
      <c r="I2" s="16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65</v>
      </c>
      <c r="C4" s="66"/>
      <c r="D4" s="66"/>
      <c r="E4" s="66"/>
      <c r="F4" s="66"/>
      <c r="G4" s="66"/>
      <c r="H4" s="67"/>
    </row>
    <row r="5" spans="1:8" ht="51" customHeight="1">
      <c r="A5" s="65"/>
      <c r="B5" s="68" t="s">
        <v>66</v>
      </c>
      <c r="C5" s="68"/>
      <c r="D5" s="6"/>
      <c r="E5" s="69" t="s">
        <v>69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7">
        <v>546085</v>
      </c>
      <c r="C9" s="47">
        <v>59939</v>
      </c>
      <c r="D9" s="47"/>
      <c r="E9" s="49">
        <v>475614</v>
      </c>
      <c r="F9" s="49">
        <v>46647</v>
      </c>
      <c r="G9" s="29">
        <f>E9/B9*100</f>
        <v>87.09523242718625</v>
      </c>
      <c r="H9" s="30">
        <f>F9/C9*100</f>
        <v>77.82412118987637</v>
      </c>
    </row>
    <row r="10" spans="1:8" ht="18" customHeight="1">
      <c r="A10" s="12" t="s">
        <v>3</v>
      </c>
      <c r="B10" s="47">
        <v>567063</v>
      </c>
      <c r="C10" s="47"/>
      <c r="D10" s="47"/>
      <c r="E10" s="49">
        <v>454260</v>
      </c>
      <c r="F10" s="48"/>
      <c r="G10" s="29">
        <f>E10/B10*100</f>
        <v>80.10750128292624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3" t="s">
        <v>2</v>
      </c>
      <c r="B13" s="47">
        <v>10297</v>
      </c>
      <c r="C13" s="47">
        <v>3721</v>
      </c>
      <c r="D13" s="47"/>
      <c r="E13" s="49">
        <v>8734</v>
      </c>
      <c r="F13" s="49">
        <v>2780</v>
      </c>
      <c r="G13" s="51">
        <f>E13/B13*100</f>
        <v>84.82082159852385</v>
      </c>
      <c r="H13" s="52">
        <f>F13/C13*100</f>
        <v>74.71109916689062</v>
      </c>
    </row>
    <row r="14" spans="1:8" ht="15.75">
      <c r="A14" s="53" t="s">
        <v>3</v>
      </c>
      <c r="B14" s="47">
        <v>10597</v>
      </c>
      <c r="C14" s="47"/>
      <c r="D14" s="47"/>
      <c r="E14" s="49">
        <v>8420</v>
      </c>
      <c r="F14" s="48"/>
      <c r="G14" s="51">
        <f>E14/B14*100</f>
        <v>79.45644993866189</v>
      </c>
      <c r="H14" s="52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3" t="s">
        <v>2</v>
      </c>
      <c r="B16" s="47">
        <v>13380</v>
      </c>
      <c r="C16" s="47">
        <v>1322</v>
      </c>
      <c r="D16" s="47"/>
      <c r="E16" s="49">
        <v>10705</v>
      </c>
      <c r="F16" s="49">
        <v>927</v>
      </c>
      <c r="G16" s="51">
        <f>E16/B16*100</f>
        <v>80.00747384155456</v>
      </c>
      <c r="H16" s="52">
        <f>F16/C16*100</f>
        <v>70.12102874432678</v>
      </c>
    </row>
    <row r="17" spans="1:8" ht="15.75">
      <c r="A17" s="53" t="s">
        <v>3</v>
      </c>
      <c r="B17" s="47">
        <v>14480</v>
      </c>
      <c r="C17" s="47"/>
      <c r="D17" s="47"/>
      <c r="E17" s="49">
        <v>4041</v>
      </c>
      <c r="F17" s="48"/>
      <c r="G17" s="51">
        <f>E17/B17*100</f>
        <v>27.907458563535915</v>
      </c>
      <c r="H17" s="52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3" t="s">
        <v>2</v>
      </c>
      <c r="B19" s="47">
        <v>9249</v>
      </c>
      <c r="C19" s="47">
        <v>3599</v>
      </c>
      <c r="D19" s="47"/>
      <c r="E19" s="49">
        <v>7650</v>
      </c>
      <c r="F19" s="49">
        <v>2960</v>
      </c>
      <c r="G19" s="51">
        <f>E19/B19*100</f>
        <v>82.71164450210834</v>
      </c>
      <c r="H19" s="52">
        <f>F19/C19*100</f>
        <v>82.24506807446514</v>
      </c>
    </row>
    <row r="20" spans="1:8" ht="15.75">
      <c r="A20" s="53" t="s">
        <v>3</v>
      </c>
      <c r="B20" s="47">
        <v>10609</v>
      </c>
      <c r="C20" s="47"/>
      <c r="D20" s="47"/>
      <c r="E20" s="49">
        <v>8308</v>
      </c>
      <c r="F20" s="48"/>
      <c r="G20" s="51">
        <f>E20/B20*100</f>
        <v>78.31086813083232</v>
      </c>
      <c r="H20" s="52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3" t="s">
        <v>2</v>
      </c>
      <c r="B22" s="47">
        <v>34160</v>
      </c>
      <c r="C22" s="47">
        <v>11921</v>
      </c>
      <c r="D22" s="47"/>
      <c r="E22" s="49">
        <v>26071</v>
      </c>
      <c r="F22" s="49">
        <v>8233</v>
      </c>
      <c r="G22" s="51">
        <f>E22/B22*100</f>
        <v>76.32025761124122</v>
      </c>
      <c r="H22" s="52">
        <f>F22/C22*100</f>
        <v>69.06299807063165</v>
      </c>
    </row>
    <row r="23" spans="1:8" ht="15.75">
      <c r="A23" s="53" t="s">
        <v>3</v>
      </c>
      <c r="B23" s="47">
        <v>34585</v>
      </c>
      <c r="C23" s="47"/>
      <c r="D23" s="47"/>
      <c r="E23" s="49">
        <v>21201</v>
      </c>
      <c r="F23" s="48"/>
      <c r="G23" s="51">
        <f>E23/B23*100</f>
        <v>61.30114211363308</v>
      </c>
      <c r="H23" s="52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3" t="s">
        <v>2</v>
      </c>
      <c r="B25" s="47">
        <v>6594</v>
      </c>
      <c r="C25" s="47">
        <v>1917</v>
      </c>
      <c r="D25" s="47"/>
      <c r="E25" s="49">
        <v>5184</v>
      </c>
      <c r="F25" s="49">
        <v>1180</v>
      </c>
      <c r="G25" s="51">
        <f>E25/B25*100</f>
        <v>78.6169244767971</v>
      </c>
      <c r="H25" s="52">
        <f>F25/C25*100</f>
        <v>61.55451225873762</v>
      </c>
    </row>
    <row r="26" spans="1:8" ht="15.75">
      <c r="A26" s="53" t="s">
        <v>3</v>
      </c>
      <c r="B26" s="47">
        <v>6919</v>
      </c>
      <c r="C26" s="47"/>
      <c r="D26" s="47"/>
      <c r="E26" s="49">
        <v>5113</v>
      </c>
      <c r="F26" s="48"/>
      <c r="G26" s="51">
        <f>E26/B26*100</f>
        <v>73.89796213325626</v>
      </c>
      <c r="H26" s="52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3" t="s">
        <v>2</v>
      </c>
      <c r="B28" s="47">
        <v>5883</v>
      </c>
      <c r="C28" s="47">
        <v>972</v>
      </c>
      <c r="D28" s="47"/>
      <c r="E28" s="49">
        <v>4817</v>
      </c>
      <c r="F28" s="49">
        <v>604</v>
      </c>
      <c r="G28" s="51">
        <f>E28/B28*100</f>
        <v>81.87999320074792</v>
      </c>
      <c r="H28" s="52">
        <f>F28/C28*100</f>
        <v>62.139917695473244</v>
      </c>
    </row>
    <row r="29" spans="1:8" ht="15.75">
      <c r="A29" s="53" t="s">
        <v>3</v>
      </c>
      <c r="B29" s="47">
        <v>6384</v>
      </c>
      <c r="C29" s="47"/>
      <c r="D29" s="47"/>
      <c r="E29" s="49">
        <v>4381</v>
      </c>
      <c r="F29" s="48"/>
      <c r="G29" s="51">
        <f>E29/B29*100</f>
        <v>68.62468671679198</v>
      </c>
      <c r="H29" s="52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3" t="s">
        <v>2</v>
      </c>
      <c r="B31" s="47">
        <v>7031</v>
      </c>
      <c r="C31" s="47">
        <v>2044</v>
      </c>
      <c r="D31" s="47"/>
      <c r="E31" s="49">
        <v>5516</v>
      </c>
      <c r="F31" s="49">
        <v>1258</v>
      </c>
      <c r="G31" s="51">
        <f>E31/B31*100</f>
        <v>78.45256720238942</v>
      </c>
      <c r="H31" s="52">
        <f>F31/C31*100</f>
        <v>61.54598825831703</v>
      </c>
    </row>
    <row r="32" spans="1:8" ht="15.75">
      <c r="A32" s="53" t="s">
        <v>3</v>
      </c>
      <c r="B32" s="47">
        <v>7031</v>
      </c>
      <c r="C32" s="47"/>
      <c r="D32" s="47"/>
      <c r="E32" s="49">
        <v>5035</v>
      </c>
      <c r="F32" s="48"/>
      <c r="G32" s="51">
        <f>E32/B32*100</f>
        <v>71.61143507324705</v>
      </c>
      <c r="H32" s="52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21.75" customHeight="1">
      <c r="A34" s="12" t="s">
        <v>2</v>
      </c>
      <c r="B34" s="47">
        <f aca="true" t="shared" si="0" ref="B34:F35">B13+B16+B19+B22+B25+B28+B31</f>
        <v>86594</v>
      </c>
      <c r="C34" s="47">
        <f t="shared" si="0"/>
        <v>25496</v>
      </c>
      <c r="D34" s="47">
        <f t="shared" si="0"/>
        <v>0</v>
      </c>
      <c r="E34" s="47">
        <f t="shared" si="0"/>
        <v>68677</v>
      </c>
      <c r="F34" s="47">
        <f>F13+F16+F19+F22+F25+F28+F31</f>
        <v>17942</v>
      </c>
      <c r="G34" s="29">
        <f>E34/B34*100</f>
        <v>79.3091900131649</v>
      </c>
      <c r="H34" s="30">
        <f>F34/C34*100</f>
        <v>70.3718230310637</v>
      </c>
    </row>
    <row r="35" spans="1:8" ht="19.5" customHeight="1">
      <c r="A35" s="12" t="s">
        <v>3</v>
      </c>
      <c r="B35" s="47">
        <f t="shared" si="0"/>
        <v>90605</v>
      </c>
      <c r="C35" s="47">
        <f t="shared" si="0"/>
        <v>0</v>
      </c>
      <c r="D35" s="47">
        <f t="shared" si="0"/>
        <v>0</v>
      </c>
      <c r="E35" s="47">
        <f t="shared" si="0"/>
        <v>56499</v>
      </c>
      <c r="F35" s="47">
        <f t="shared" si="0"/>
        <v>0</v>
      </c>
      <c r="G35" s="13">
        <f>E35/B35*100</f>
        <v>62.357485789967434</v>
      </c>
      <c r="H35" s="14"/>
    </row>
    <row r="36" spans="1:8" ht="26.25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8.75" customHeight="1">
      <c r="A37" s="25" t="s">
        <v>2</v>
      </c>
      <c r="B37" s="46">
        <v>567129</v>
      </c>
      <c r="C37" s="46">
        <f>C34+C9</f>
        <v>85435</v>
      </c>
      <c r="D37" s="46">
        <f>D34+D9</f>
        <v>0</v>
      </c>
      <c r="E37" s="46">
        <v>489819</v>
      </c>
      <c r="F37" s="46">
        <f>F34+F9</f>
        <v>64589</v>
      </c>
      <c r="G37" s="26">
        <f>E37/B37*100</f>
        <v>86.36818078426602</v>
      </c>
      <c r="H37" s="27">
        <f>F37/C37*100</f>
        <v>75.60016386726751</v>
      </c>
    </row>
    <row r="38" spans="1:8" ht="18" customHeight="1">
      <c r="A38" s="25" t="s">
        <v>3</v>
      </c>
      <c r="B38" s="46">
        <v>592118</v>
      </c>
      <c r="C38" s="46"/>
      <c r="D38" s="46"/>
      <c r="E38" s="46">
        <v>456286</v>
      </c>
      <c r="F38" s="46">
        <f>F10+F35</f>
        <v>0</v>
      </c>
      <c r="G38" s="26">
        <f>E38/B38*100</f>
        <v>77.05997790980852</v>
      </c>
      <c r="H38" s="27"/>
    </row>
    <row r="39" spans="1:8" ht="33" customHeight="1" thickBot="1">
      <c r="A39" s="28" t="s">
        <v>14</v>
      </c>
      <c r="B39" s="50">
        <f>B37-B38</f>
        <v>-24989</v>
      </c>
      <c r="C39" s="50"/>
      <c r="D39" s="50">
        <f>D37-D38</f>
        <v>0</v>
      </c>
      <c r="E39" s="50">
        <f>E37-E38</f>
        <v>33533</v>
      </c>
      <c r="F39" s="50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65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0">
        <f>C37</f>
        <v>85435</v>
      </c>
      <c r="F43" s="40">
        <f>E43/E$56*100</f>
        <v>15.064473867497519</v>
      </c>
      <c r="G43" s="40">
        <f>F37</f>
        <v>64589</v>
      </c>
      <c r="H43" s="24">
        <f>G43/E43*100</f>
        <v>75.60016386726751</v>
      </c>
    </row>
    <row r="44" spans="1:8" ht="30" customHeight="1">
      <c r="A44" s="86" t="s">
        <v>33</v>
      </c>
      <c r="B44" s="87"/>
      <c r="C44" s="87"/>
      <c r="D44" s="17"/>
      <c r="E44" s="41">
        <v>61418</v>
      </c>
      <c r="F44" s="42">
        <f aca="true" t="shared" si="1" ref="F44:F54">E44/E$56*100</f>
        <v>10.829634880247704</v>
      </c>
      <c r="G44" s="43">
        <v>46517</v>
      </c>
      <c r="H44" s="18">
        <f aca="true" t="shared" si="2" ref="H44:H56">G44/E44*100</f>
        <v>75.7383828844964</v>
      </c>
    </row>
    <row r="45" spans="1:8" ht="21" customHeight="1">
      <c r="A45" s="88" t="s">
        <v>61</v>
      </c>
      <c r="B45" s="89"/>
      <c r="C45" s="90"/>
      <c r="D45" s="17"/>
      <c r="E45" s="41">
        <v>7772</v>
      </c>
      <c r="F45" s="42">
        <f t="shared" si="1"/>
        <v>1.3704113173546055</v>
      </c>
      <c r="G45" s="41">
        <v>6733</v>
      </c>
      <c r="H45" s="18">
        <f t="shared" si="2"/>
        <v>86.63149768399381</v>
      </c>
    </row>
    <row r="46" spans="1:8" ht="20.25" customHeight="1">
      <c r="A46" s="86" t="s">
        <v>30</v>
      </c>
      <c r="B46" s="87"/>
      <c r="C46" s="87"/>
      <c r="D46" s="17"/>
      <c r="E46" s="41">
        <v>4</v>
      </c>
      <c r="F46" s="42">
        <f t="shared" si="1"/>
        <v>0.0007053069054835849</v>
      </c>
      <c r="G46" s="43">
        <v>2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998</v>
      </c>
      <c r="F47" s="42">
        <f t="shared" si="1"/>
        <v>0.17597407291815442</v>
      </c>
      <c r="G47" s="43">
        <v>1351</v>
      </c>
      <c r="H47" s="18">
        <f t="shared" si="2"/>
        <v>135.37074148296594</v>
      </c>
    </row>
    <row r="48" spans="1:8" ht="21.75" customHeight="1">
      <c r="A48" s="86" t="s">
        <v>17</v>
      </c>
      <c r="B48" s="87"/>
      <c r="C48" s="87"/>
      <c r="D48" s="17"/>
      <c r="E48" s="41">
        <v>3480</v>
      </c>
      <c r="F48" s="42">
        <f t="shared" si="1"/>
        <v>0.6136170077707188</v>
      </c>
      <c r="G48" s="43">
        <v>2955</v>
      </c>
      <c r="H48" s="18">
        <f t="shared" si="2"/>
        <v>84.91379310344827</v>
      </c>
    </row>
    <row r="49" spans="1:8" ht="20.25" customHeight="1">
      <c r="A49" s="86" t="s">
        <v>18</v>
      </c>
      <c r="B49" s="87"/>
      <c r="C49" s="87"/>
      <c r="D49" s="17"/>
      <c r="E49" s="41">
        <v>1138</v>
      </c>
      <c r="F49" s="42">
        <f t="shared" si="1"/>
        <v>0.2006598146100799</v>
      </c>
      <c r="G49" s="43">
        <v>226</v>
      </c>
      <c r="H49" s="18">
        <f t="shared" si="2"/>
        <v>19.85940246045694</v>
      </c>
    </row>
    <row r="50" spans="1:8" ht="29.25" customHeight="1">
      <c r="A50" s="86" t="s">
        <v>43</v>
      </c>
      <c r="B50" s="87"/>
      <c r="C50" s="87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2360</v>
      </c>
      <c r="F51" s="42">
        <f t="shared" si="1"/>
        <v>0.4161310742353151</v>
      </c>
      <c r="G51" s="43">
        <v>1116</v>
      </c>
      <c r="H51" s="18">
        <f t="shared" si="2"/>
        <v>47.28813559322034</v>
      </c>
    </row>
    <row r="52" spans="1:8" ht="18" customHeight="1">
      <c r="A52" s="86" t="s">
        <v>20</v>
      </c>
      <c r="B52" s="87"/>
      <c r="C52" s="87"/>
      <c r="D52" s="17"/>
      <c r="E52" s="41">
        <v>796</v>
      </c>
      <c r="F52" s="42">
        <f t="shared" si="1"/>
        <v>0.1403560741912334</v>
      </c>
      <c r="G52" s="43">
        <v>559</v>
      </c>
      <c r="H52" s="18">
        <f t="shared" si="2"/>
        <v>70.22613065326632</v>
      </c>
    </row>
    <row r="53" spans="1:8" ht="44.25" customHeight="1">
      <c r="A53" s="88" t="s">
        <v>48</v>
      </c>
      <c r="B53" s="89"/>
      <c r="C53" s="90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7469</v>
      </c>
      <c r="F54" s="42">
        <f t="shared" si="1"/>
        <v>1.3169843192642239</v>
      </c>
      <c r="G54" s="41">
        <v>5130</v>
      </c>
      <c r="H54" s="18">
        <f t="shared" si="2"/>
        <v>68.68389342616148</v>
      </c>
    </row>
    <row r="55" spans="1:8" ht="15.75" customHeight="1">
      <c r="A55" s="84" t="s">
        <v>29</v>
      </c>
      <c r="B55" s="85"/>
      <c r="C55" s="85"/>
      <c r="D55" s="23"/>
      <c r="E55" s="40">
        <f>B37-C37</f>
        <v>481694</v>
      </c>
      <c r="F55" s="40">
        <f>E55/E$56*100</f>
        <v>84.93552613250247</v>
      </c>
      <c r="G55" s="44">
        <f>E37-F37</f>
        <v>425230</v>
      </c>
      <c r="H55" s="24">
        <f t="shared" si="2"/>
        <v>88.27803543328338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567129</v>
      </c>
      <c r="F56" s="45">
        <f>E56/E$56*100</f>
        <v>100</v>
      </c>
      <c r="G56" s="45">
        <f>G43+G55</f>
        <v>489819</v>
      </c>
      <c r="H56" s="33">
        <f t="shared" si="2"/>
        <v>86.36818078426602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65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54">
        <v>72125</v>
      </c>
      <c r="F60" s="38">
        <f aca="true" t="shared" si="3" ref="F60:F73">E60/E$73*100</f>
        <v>12.18084908751296</v>
      </c>
      <c r="G60" s="54">
        <v>50741</v>
      </c>
      <c r="H60" s="35">
        <f>G60/E60*100</f>
        <v>70.35147313691508</v>
      </c>
    </row>
    <row r="61" spans="1:8" ht="19.5" customHeight="1">
      <c r="A61" s="99" t="s">
        <v>49</v>
      </c>
      <c r="B61" s="100"/>
      <c r="C61" s="100"/>
      <c r="D61" s="17"/>
      <c r="E61" s="55">
        <v>1177</v>
      </c>
      <c r="F61" s="38">
        <f t="shared" si="3"/>
        <v>0.19877794628773318</v>
      </c>
      <c r="G61" s="54">
        <v>745</v>
      </c>
      <c r="H61" s="35">
        <f aca="true" t="shared" si="4" ref="H61:H73">G61/E61*100</f>
        <v>63.2965165675446</v>
      </c>
    </row>
    <row r="62" spans="1:8" ht="30.75" customHeight="1">
      <c r="A62" s="99" t="s">
        <v>50</v>
      </c>
      <c r="B62" s="100"/>
      <c r="C62" s="100"/>
      <c r="D62" s="17"/>
      <c r="E62" s="54">
        <v>222</v>
      </c>
      <c r="F62" s="38">
        <f t="shared" si="3"/>
        <v>0.03749252682742291</v>
      </c>
      <c r="G62" s="54">
        <v>140</v>
      </c>
      <c r="H62" s="35">
        <f t="shared" si="4"/>
        <v>63.06306306306306</v>
      </c>
    </row>
    <row r="63" spans="1:8" ht="17.25" customHeight="1">
      <c r="A63" s="99" t="s">
        <v>51</v>
      </c>
      <c r="B63" s="100"/>
      <c r="C63" s="100"/>
      <c r="D63" s="17"/>
      <c r="E63" s="54">
        <v>120570</v>
      </c>
      <c r="F63" s="38">
        <f t="shared" si="3"/>
        <v>20.362495313434145</v>
      </c>
      <c r="G63" s="54">
        <v>113887</v>
      </c>
      <c r="H63" s="35">
        <f t="shared" si="4"/>
        <v>94.45716181471344</v>
      </c>
    </row>
    <row r="64" spans="1:8" ht="15.75" customHeight="1">
      <c r="A64" s="99" t="s">
        <v>25</v>
      </c>
      <c r="B64" s="100"/>
      <c r="C64" s="100"/>
      <c r="D64" s="17"/>
      <c r="E64" s="54">
        <v>46013</v>
      </c>
      <c r="F64" s="38">
        <f t="shared" si="3"/>
        <v>7.770917283379326</v>
      </c>
      <c r="G64" s="54">
        <v>14989</v>
      </c>
      <c r="H64" s="35">
        <f t="shared" si="4"/>
        <v>32.57557646752005</v>
      </c>
    </row>
    <row r="65" spans="1:8" ht="19.5" customHeight="1">
      <c r="A65" s="101" t="s">
        <v>52</v>
      </c>
      <c r="B65" s="102"/>
      <c r="C65" s="103"/>
      <c r="D65" s="17"/>
      <c r="E65" s="55">
        <v>0</v>
      </c>
      <c r="F65" s="38">
        <f t="shared" si="3"/>
        <v>0</v>
      </c>
      <c r="G65" s="54">
        <v>0</v>
      </c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55">
        <v>280006</v>
      </c>
      <c r="F66" s="38">
        <f t="shared" si="3"/>
        <v>47.28888498576298</v>
      </c>
      <c r="G66" s="55">
        <v>221788</v>
      </c>
      <c r="H66" s="35">
        <f t="shared" si="4"/>
        <v>79.20830267922831</v>
      </c>
    </row>
    <row r="67" spans="1:8" ht="15.75">
      <c r="A67" s="99" t="s">
        <v>53</v>
      </c>
      <c r="B67" s="100"/>
      <c r="C67" s="100"/>
      <c r="D67" s="17"/>
      <c r="E67" s="55">
        <v>33269</v>
      </c>
      <c r="F67" s="38">
        <f t="shared" si="3"/>
        <v>5.618643581178076</v>
      </c>
      <c r="G67" s="54">
        <v>25365</v>
      </c>
      <c r="H67" s="35">
        <f t="shared" si="4"/>
        <v>76.24214734437464</v>
      </c>
    </row>
    <row r="68" spans="1:8" ht="15.75">
      <c r="A68" s="99" t="s">
        <v>54</v>
      </c>
      <c r="B68" s="100"/>
      <c r="C68" s="100"/>
      <c r="D68" s="17"/>
      <c r="E68" s="55">
        <v>23</v>
      </c>
      <c r="F68" s="38">
        <f t="shared" si="3"/>
        <v>0.003884360887525797</v>
      </c>
      <c r="G68" s="54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56">
        <v>36262</v>
      </c>
      <c r="F69" s="38">
        <f t="shared" si="3"/>
        <v>6.124117152324367</v>
      </c>
      <c r="G69" s="57">
        <v>26885</v>
      </c>
      <c r="H69" s="35">
        <f t="shared" si="4"/>
        <v>74.1409740223926</v>
      </c>
    </row>
    <row r="70" spans="1:8" ht="20.25" customHeight="1">
      <c r="A70" s="101" t="s">
        <v>55</v>
      </c>
      <c r="B70" s="102"/>
      <c r="C70" s="103"/>
      <c r="D70" s="19"/>
      <c r="E70" s="56">
        <v>2451</v>
      </c>
      <c r="F70" s="38">
        <f t="shared" si="3"/>
        <v>0.4139377624054664</v>
      </c>
      <c r="G70" s="57">
        <v>1723</v>
      </c>
      <c r="H70" s="35">
        <f t="shared" si="4"/>
        <v>70.29783761729907</v>
      </c>
    </row>
    <row r="71" spans="1:8" ht="32.25" customHeight="1">
      <c r="A71" s="101" t="s">
        <v>58</v>
      </c>
      <c r="B71" s="102"/>
      <c r="C71" s="103"/>
      <c r="D71" s="19"/>
      <c r="E71" s="57">
        <v>0</v>
      </c>
      <c r="F71" s="38">
        <f t="shared" si="3"/>
        <v>0</v>
      </c>
      <c r="G71" s="57">
        <v>0</v>
      </c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59">
        <f>E60+E61+E62+E63+E64+E65+E66+E67+E68+E69+E70+E71+E72</f>
        <v>592118</v>
      </c>
      <c r="F73" s="39">
        <f t="shared" si="3"/>
        <v>100</v>
      </c>
      <c r="G73" s="59">
        <f>SUM(G60:G72)</f>
        <v>456286</v>
      </c>
      <c r="H73" s="37">
        <f t="shared" si="4"/>
        <v>77.05997790980852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70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70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2017-01-26T08:58:23Z</cp:lastPrinted>
  <dcterms:created xsi:type="dcterms:W3CDTF">2007-08-10T11:06:46Z</dcterms:created>
  <dcterms:modified xsi:type="dcterms:W3CDTF">2017-01-26T09:26:39Z</dcterms:modified>
  <cp:category/>
  <cp:version/>
  <cp:contentType/>
  <cp:contentStatus/>
</cp:coreProperties>
</file>