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01 12.2023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<sst xmlns="http://schemas.openxmlformats.org/spreadsheetml/2006/main" count="105" uniqueCount="73">
  <si>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01.11.2023г.</t>
  </si>
  <si>
    <t>По оперативным данным  за 11 месяцев 2023 года исполнение по доходной части консолидированного бюджета МО Кривошеинского района  по налоговым и неналоговым доходам составило 121 424 тыс. рублей, в т.ч. муниципальный район 86 538  тыс.руб., сельские поселения 34 886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</si>
  <si>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</si>
  <si>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</si>
  <si>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2023 год</t>
  </si>
  <si>
    <t>Утверждено по бюджету на 2023 год</t>
  </si>
  <si>
    <t>Исполнено                                                                          на 01 декабря 2023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</si>
  <si>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</si>
  <si>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</si>
  <si>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</si>
  <si>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</si>
  <si>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</si>
  <si>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</si>
  <si>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</si>
  <si>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</si>
  <si>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</si>
  <si>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</si>
  <si>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</si>
  <si>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</si>
  <si>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</si>
  <si>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</si>
  <si>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</si>
  <si>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</si>
  <si>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</si>
  <si>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</si>
  <si>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</si>
  <si>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</si>
  <si>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</si>
  <si>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</si>
  <si>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</si>
  <si>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</si>
  <si>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</si>
  <si>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</si>
  <si>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</si>
  <si>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</si>
  <si>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</si>
  <si>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</si>
  <si>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</si>
  <si>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</si>
  <si>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</si>
  <si>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</si>
  <si>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</si>
  <si>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</si>
  <si>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</si>
  <si>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</si>
  <si>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</si>
  <si>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</si>
  <si>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</si>
  <si>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</si>
  <si>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</si>
  <si>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</si>
  <si>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</si>
  <si>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</si>
  <si>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</si>
  <si>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</si>
  <si>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</si>
  <si>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</si>
  <si>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</si>
  <si>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</si>
  <si>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</si>
  <si>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</si>
  <si>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</si>
  <si>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</si>
  <si>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</si>
  <si>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</si>
  <si>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</si>
  <si>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01.12.2023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</si>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</sst>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13">
      <selection activeCell="A81" sqref="A81:C81"/>
    </sheetView>
  </sheetViews>
  <sheetFormatPr defaultColWidth="9.00390625" defaultRowHeight="12.75"/>
  <cols>
    <col min="1" max="1" width="20.625" style="1" customWidth="1"/>
    <col min="2" max="2" width="11.625" style="1" customWidth="1"/>
    <col min="3" max="3" width="10.00390625" style="1" customWidth="1"/>
    <col min="4" max="4" width="9.625" style="1" hidden="1" customWidth="1"/>
    <col min="5" max="5" width="11.25390625" style="1" customWidth="1"/>
    <col min="6" max="6" width="11.75390625" style="1" customWidth="1"/>
    <col min="7" max="7" width="12.375" style="1" customWidth="1"/>
    <col min="8" max="8" width="12.125" style="1" customWidth="1"/>
    <col min="9" max="16384" width="9.1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772496</v>
      </c>
      <c r="C9" s="6">
        <v>87617</v>
      </c>
      <c r="D9" s="6"/>
      <c r="E9" s="7">
        <v>700963</v>
      </c>
      <c r="F9" s="7">
        <v>86538</v>
      </c>
      <c r="G9" s="8">
        <f>E9/B9*100</f>
        <v>90.74001677678591</v>
      </c>
      <c r="H9" s="9">
        <f>F9/C9*100</f>
        <v>98.76850382916558</v>
      </c>
    </row>
    <row r="10" spans="1:8" ht="18" customHeight="1">
      <c r="A10" s="5" t="s">
        <v>13</v>
      </c>
      <c r="B10" s="6">
        <v>810867</v>
      </c>
      <c r="C10" s="6"/>
      <c r="D10" s="6"/>
      <c r="E10" s="7">
        <v>687868</v>
      </c>
      <c r="F10" s="10"/>
      <c r="G10" s="8">
        <f>E10/B10*100</f>
        <v>84.8311745329382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15128</v>
      </c>
      <c r="C13" s="6">
        <v>6233</v>
      </c>
      <c r="D13" s="6"/>
      <c r="E13" s="7">
        <v>14789</v>
      </c>
      <c r="F13" s="7">
        <v>6337</v>
      </c>
      <c r="G13" s="13">
        <f>E13/B13*100</f>
        <v>97.75912215758858</v>
      </c>
      <c r="H13" s="14">
        <f>F13/C13*100</f>
        <v>101.6685384245147</v>
      </c>
    </row>
    <row r="14" spans="1:8" ht="15.75">
      <c r="A14" s="12" t="s">
        <v>13</v>
      </c>
      <c r="B14" s="6">
        <v>18235</v>
      </c>
      <c r="C14" s="6"/>
      <c r="D14" s="6"/>
      <c r="E14" s="7">
        <v>15758</v>
      </c>
      <c r="F14" s="10"/>
      <c r="G14" s="13">
        <f>E14/B14*100</f>
        <v>86.41623251987936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10146</v>
      </c>
      <c r="C16" s="6">
        <v>1697</v>
      </c>
      <c r="D16" s="6"/>
      <c r="E16" s="7">
        <v>9398</v>
      </c>
      <c r="F16" s="7">
        <v>1424</v>
      </c>
      <c r="G16" s="13">
        <f>E16/B16*100</f>
        <v>92.62763650699783</v>
      </c>
      <c r="H16" s="14">
        <f>F16/C16*100</f>
        <v>83.91278727165586</v>
      </c>
    </row>
    <row r="17" spans="1:8" ht="15.75">
      <c r="A17" s="12" t="s">
        <v>13</v>
      </c>
      <c r="B17" s="6">
        <v>10832</v>
      </c>
      <c r="C17" s="6"/>
      <c r="D17" s="6"/>
      <c r="E17" s="7">
        <v>9065</v>
      </c>
      <c r="F17" s="10"/>
      <c r="G17" s="13">
        <f>E17/B17*100</f>
        <v>83.68722304283605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12718</v>
      </c>
      <c r="C19" s="6">
        <v>4052</v>
      </c>
      <c r="D19" s="6"/>
      <c r="E19" s="7">
        <v>12121</v>
      </c>
      <c r="F19" s="7">
        <v>4119</v>
      </c>
      <c r="G19" s="13">
        <f>E19/B19*100</f>
        <v>95.30586570215442</v>
      </c>
      <c r="H19" s="14">
        <f>F19/C19*100</f>
        <v>101.65350444225074</v>
      </c>
    </row>
    <row r="20" spans="1:8" ht="15.75">
      <c r="A20" s="12" t="s">
        <v>13</v>
      </c>
      <c r="B20" s="6">
        <v>13649</v>
      </c>
      <c r="C20" s="6"/>
      <c r="D20" s="6"/>
      <c r="E20" s="7">
        <v>11832</v>
      </c>
      <c r="F20" s="10"/>
      <c r="G20" s="13">
        <f>E20/B20*100</f>
        <v>86.68766942633161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52768</v>
      </c>
      <c r="C22" s="6">
        <v>18442</v>
      </c>
      <c r="D22" s="6"/>
      <c r="E22" s="7">
        <v>47580</v>
      </c>
      <c r="F22" s="7">
        <v>16572</v>
      </c>
      <c r="G22" s="13">
        <f>E22/B22*100</f>
        <v>90.16828380836871</v>
      </c>
      <c r="H22" s="14">
        <f>F22/C22*100</f>
        <v>89.86010194122113</v>
      </c>
    </row>
    <row r="23" spans="1:8" ht="15.75">
      <c r="A23" s="12" t="s">
        <v>13</v>
      </c>
      <c r="B23" s="6">
        <v>55731</v>
      </c>
      <c r="C23" s="6"/>
      <c r="D23" s="6"/>
      <c r="E23" s="7">
        <v>46565</v>
      </c>
      <c r="F23" s="10"/>
      <c r="G23" s="13">
        <f>E23/B23*100</f>
        <v>83.55313918644919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12815</v>
      </c>
      <c r="C25" s="6">
        <v>2530</v>
      </c>
      <c r="D25" s="6"/>
      <c r="E25" s="7">
        <v>12129</v>
      </c>
      <c r="F25" s="7">
        <v>2433</v>
      </c>
      <c r="G25" s="13">
        <f>E25/B25*100</f>
        <v>94.64689816621147</v>
      </c>
      <c r="H25" s="14">
        <f>F25/C25*100</f>
        <v>96.16600790513834</v>
      </c>
    </row>
    <row r="26" spans="1:8" ht="15.75">
      <c r="A26" s="12" t="s">
        <v>13</v>
      </c>
      <c r="B26" s="6">
        <v>13272</v>
      </c>
      <c r="C26" s="6"/>
      <c r="D26" s="6"/>
      <c r="E26" s="7">
        <v>11675</v>
      </c>
      <c r="F26" s="10"/>
      <c r="G26" s="13">
        <f>E26/B26*100</f>
        <v>87.96714888487041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8754</v>
      </c>
      <c r="C28" s="6">
        <v>1371</v>
      </c>
      <c r="D28" s="6"/>
      <c r="E28" s="7">
        <v>7888</v>
      </c>
      <c r="F28" s="7">
        <v>1300</v>
      </c>
      <c r="G28" s="13">
        <f>E28/B28*100</f>
        <v>90.1073794836646</v>
      </c>
      <c r="H28" s="14">
        <f>F28/C28*100</f>
        <v>94.82129832239241</v>
      </c>
    </row>
    <row r="29" spans="1:8" ht="15.75">
      <c r="A29" s="12" t="s">
        <v>13</v>
      </c>
      <c r="B29" s="6">
        <v>9091</v>
      </c>
      <c r="C29" s="6"/>
      <c r="D29" s="6"/>
      <c r="E29" s="7">
        <v>6864</v>
      </c>
      <c r="F29" s="10"/>
      <c r="G29" s="13">
        <f>E29/B29*100</f>
        <v>75.50324496755032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10414</v>
      </c>
      <c r="C31" s="6">
        <v>3113</v>
      </c>
      <c r="D31" s="6"/>
      <c r="E31" s="7">
        <v>9356</v>
      </c>
      <c r="F31" s="7">
        <v>2701</v>
      </c>
      <c r="G31" s="13">
        <f>E31/B31*100</f>
        <v>89.84059919339352</v>
      </c>
      <c r="H31" s="14">
        <f>F31/C31*100</f>
        <v>86.76517828461292</v>
      </c>
    </row>
    <row r="32" spans="1:8" ht="15.75">
      <c r="A32" s="12" t="s">
        <v>13</v>
      </c>
      <c r="B32" s="6">
        <v>11124</v>
      </c>
      <c r="C32" s="6"/>
      <c r="D32" s="6"/>
      <c r="E32" s="7">
        <v>9203</v>
      </c>
      <c r="F32" s="10"/>
      <c r="G32" s="13">
        <f>E32/B32*100</f>
        <v>82.73103200287666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122743</v>
      </c>
      <c r="C34" s="6">
        <f t="shared" si="0"/>
        <v>37438</v>
      </c>
      <c r="D34" s="6">
        <f t="shared" si="0"/>
        <v>0</v>
      </c>
      <c r="E34" s="6">
        <f t="shared" si="0"/>
        <v>113261</v>
      </c>
      <c r="F34" s="6">
        <f>F13+F16+F19+F22+F25+F28+F31</f>
        <v>34886</v>
      </c>
      <c r="G34" s="8">
        <f>E34/B34*100</f>
        <v>92.27491588115004</v>
      </c>
      <c r="H34" s="9">
        <f>F34/C34*100</f>
        <v>93.18339654896096</v>
      </c>
    </row>
    <row r="35" spans="1:8" ht="15.75">
      <c r="A35" s="5" t="s">
        <v>13</v>
      </c>
      <c r="B35" s="6">
        <f t="shared" si="0"/>
        <v>131934</v>
      </c>
      <c r="C35" s="6">
        <f t="shared" si="0"/>
        <v>0</v>
      </c>
      <c r="D35" s="6">
        <f t="shared" si="0"/>
        <v>0</v>
      </c>
      <c r="E35" s="6">
        <f t="shared" si="0"/>
        <v>110962</v>
      </c>
      <c r="F35" s="6">
        <f t="shared" si="0"/>
        <v>0</v>
      </c>
      <c r="G35" s="15">
        <f>E35/B35*100</f>
        <v>84.1041732987706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C34+B9-4306-1-197+7358</f>
        <v>812788</v>
      </c>
      <c r="C37" s="17">
        <f>C9+C34</f>
        <v>125055</v>
      </c>
      <c r="D37" s="17">
        <f>D34+D9</f>
        <v>0</v>
      </c>
      <c r="E37" s="17">
        <f>F34+E9-3939-197-1+7358+54</f>
        <v>739124</v>
      </c>
      <c r="F37" s="17">
        <f>F34+F9</f>
        <v>121424</v>
      </c>
      <c r="G37" s="18">
        <f>E37/B37*100</f>
        <v>90.93687406802266</v>
      </c>
      <c r="H37" s="19">
        <f>F37/C37*100</f>
        <v>97.09647754987806</v>
      </c>
    </row>
    <row r="38" spans="1:8" ht="15.75">
      <c r="A38" s="16" t="s">
        <v>13</v>
      </c>
      <c r="B38" s="17">
        <f>E74</f>
        <v>860349</v>
      </c>
      <c r="C38" s="17"/>
      <c r="D38" s="17"/>
      <c r="E38" s="17">
        <f>G74</f>
        <v>723700</v>
      </c>
      <c r="F38" s="17">
        <f>F10+F35</f>
        <v>0</v>
      </c>
      <c r="G38" s="18">
        <f>E38/B38*100</f>
        <v>84.11702692744456</v>
      </c>
      <c r="H38" s="19"/>
    </row>
    <row r="39" spans="1:8" ht="33" customHeight="1" thickBot="1">
      <c r="A39" s="20" t="s">
        <v>24</v>
      </c>
      <c r="B39" s="21">
        <f>B37-B38</f>
        <v>-47561</v>
      </c>
      <c r="C39" s="21"/>
      <c r="D39" s="21">
        <f>D37-D38</f>
        <v>0</v>
      </c>
      <c r="E39" s="21">
        <f>E37-E38</f>
        <v>15424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125055</v>
      </c>
      <c r="F43" s="26">
        <f>E43/E$57*100</f>
        <v>15.385930894649036</v>
      </c>
      <c r="G43" s="26">
        <f>F37</f>
        <v>121424</v>
      </c>
      <c r="H43" s="27">
        <f>G43/E43*100</f>
        <v>97.09647754987806</v>
      </c>
    </row>
    <row r="44" spans="1:8" ht="30" customHeight="1">
      <c r="A44" s="87" t="s">
        <v>32</v>
      </c>
      <c r="B44" s="88"/>
      <c r="C44" s="88"/>
      <c r="D44" s="28"/>
      <c r="E44" s="29">
        <v>92661</v>
      </c>
      <c r="F44" s="30">
        <f aca="true" t="shared" si="1" ref="F44:F55">E44/E$57*100</f>
        <v>11.400389769533998</v>
      </c>
      <c r="G44" s="31">
        <v>90045</v>
      </c>
      <c r="H44" s="32">
        <f aca="true" t="shared" si="2" ref="H44:H57">G44/E44*100</f>
        <v>97.17680577589277</v>
      </c>
    </row>
    <row r="45" spans="1:8" ht="21" customHeight="1">
      <c r="A45" s="89" t="s">
        <v>33</v>
      </c>
      <c r="B45" s="90"/>
      <c r="C45" s="91"/>
      <c r="D45" s="28"/>
      <c r="E45" s="29">
        <v>10181</v>
      </c>
      <c r="F45" s="30">
        <f t="shared" si="1"/>
        <v>1.2526021545593684</v>
      </c>
      <c r="G45" s="29">
        <v>10113</v>
      </c>
      <c r="H45" s="32">
        <f t="shared" si="2"/>
        <v>99.33208918573814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0.0004921332499987696</v>
      </c>
      <c r="G46" s="31">
        <v>20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3485</v>
      </c>
      <c r="F47" s="30">
        <f t="shared" si="1"/>
        <v>0.4287710940614281</v>
      </c>
      <c r="G47" s="31">
        <v>4601</v>
      </c>
      <c r="H47" s="32">
        <f t="shared" si="2"/>
        <v>132.0229555236729</v>
      </c>
    </row>
    <row r="48" spans="1:8" ht="15.75" customHeight="1">
      <c r="A48" s="87" t="s">
        <v>36</v>
      </c>
      <c r="B48" s="88"/>
      <c r="C48" s="88"/>
      <c r="D48" s="28"/>
      <c r="E48" s="29">
        <v>0</v>
      </c>
      <c r="F48" s="30">
        <f t="shared" si="1"/>
        <v>0</v>
      </c>
      <c r="G48" s="31">
        <v>-37</v>
      </c>
      <c r="H48" s="32" t="e">
        <f t="shared" si="2"/>
        <v>#DIV/0!</v>
      </c>
    </row>
    <row r="49" spans="1:8" ht="30.75" customHeight="1">
      <c r="A49" s="89" t="s">
        <v>37</v>
      </c>
      <c r="B49" s="90"/>
      <c r="C49" s="91"/>
      <c r="D49" s="28"/>
      <c r="E49" s="29">
        <v>938</v>
      </c>
      <c r="F49" s="30">
        <f t="shared" si="1"/>
        <v>0.1154052471247115</v>
      </c>
      <c r="G49" s="31">
        <v>1010</v>
      </c>
      <c r="H49" s="32">
        <f t="shared" si="2"/>
        <v>107.67590618336887</v>
      </c>
    </row>
    <row r="50" spans="1:8" ht="20.25" customHeight="1">
      <c r="A50" s="87" t="s">
        <v>38</v>
      </c>
      <c r="B50" s="88"/>
      <c r="C50" s="88"/>
      <c r="D50" s="28"/>
      <c r="E50" s="29">
        <v>2460</v>
      </c>
      <c r="F50" s="30">
        <f t="shared" si="1"/>
        <v>0.30266194874924335</v>
      </c>
      <c r="G50" s="31">
        <v>1889</v>
      </c>
      <c r="H50" s="32">
        <f t="shared" si="2"/>
        <v>76.78861788617887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3344</v>
      </c>
      <c r="F52" s="30">
        <f t="shared" si="1"/>
        <v>0.41142339699897146</v>
      </c>
      <c r="G52" s="31">
        <v>2771</v>
      </c>
      <c r="H52" s="32">
        <f t="shared" si="2"/>
        <v>82.86483253588517</v>
      </c>
    </row>
    <row r="53" spans="1:8" ht="18" customHeight="1">
      <c r="A53" s="87" t="s">
        <v>41</v>
      </c>
      <c r="B53" s="88"/>
      <c r="C53" s="88"/>
      <c r="D53" s="28"/>
      <c r="E53" s="29">
        <v>1288</v>
      </c>
      <c r="F53" s="30">
        <f t="shared" si="1"/>
        <v>0.15846690649960385</v>
      </c>
      <c r="G53" s="31">
        <v>1368</v>
      </c>
      <c r="H53" s="32">
        <f t="shared" si="2"/>
        <v>106.21118012422359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6694</v>
      </c>
      <c r="F55" s="30">
        <f t="shared" si="1"/>
        <v>0.823584993872941</v>
      </c>
      <c r="G55" s="29">
        <v>9644</v>
      </c>
      <c r="H55" s="32">
        <f t="shared" si="2"/>
        <v>144.06931580519867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687733</v>
      </c>
      <c r="F56" s="26">
        <f>E56/E$57*100</f>
        <v>84.61406910535096</v>
      </c>
      <c r="G56" s="33">
        <f>E37-F37</f>
        <v>617700</v>
      </c>
      <c r="H56" s="27">
        <f t="shared" si="2"/>
        <v>89.8168329860571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812788</v>
      </c>
      <c r="F57" s="35">
        <f>E57/E$57*100</f>
        <v>100</v>
      </c>
      <c r="G57" s="35">
        <f>G43+G56</f>
        <v>739124</v>
      </c>
      <c r="H57" s="36">
        <f t="shared" si="2"/>
        <v>90.93687406802266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122469</v>
      </c>
      <c r="F61" s="40">
        <f aca="true" t="shared" si="3" ref="F61:F74">E61/E$74*100</f>
        <v>14.23480471297113</v>
      </c>
      <c r="G61" s="40">
        <v>87906</v>
      </c>
      <c r="H61" s="41">
        <f>G61/E61*100</f>
        <v>71.77816427014183</v>
      </c>
    </row>
    <row r="62" spans="1:8" ht="15.75">
      <c r="A62" s="79" t="s">
        <v>50</v>
      </c>
      <c r="B62" s="80"/>
      <c r="C62" s="80"/>
      <c r="D62" s="28"/>
      <c r="E62" s="40">
        <v>1976</v>
      </c>
      <c r="F62" s="40">
        <f t="shared" si="3"/>
        <v>0.22967423685039445</v>
      </c>
      <c r="G62" s="40">
        <v>1591</v>
      </c>
      <c r="H62" s="41">
        <f aca="true" t="shared" si="4" ref="H62:H74">G62/E62*100</f>
        <v>80.5161943319838</v>
      </c>
    </row>
    <row r="63" spans="1:8" ht="30.75" customHeight="1">
      <c r="A63" s="79" t="s">
        <v>51</v>
      </c>
      <c r="B63" s="80"/>
      <c r="C63" s="80"/>
      <c r="D63" s="28"/>
      <c r="E63" s="40">
        <v>835</v>
      </c>
      <c r="F63" s="40">
        <f t="shared" si="3"/>
        <v>0.09705363753546525</v>
      </c>
      <c r="G63" s="40">
        <v>408</v>
      </c>
      <c r="H63" s="41">
        <f t="shared" si="4"/>
        <v>48.862275449101794</v>
      </c>
    </row>
    <row r="64" spans="1:8" ht="17.25" customHeight="1">
      <c r="A64" s="79" t="s">
        <v>52</v>
      </c>
      <c r="B64" s="80"/>
      <c r="C64" s="80"/>
      <c r="D64" s="28"/>
      <c r="E64" s="40">
        <v>123853</v>
      </c>
      <c r="F64" s="40">
        <f t="shared" si="3"/>
        <v>14.3956696642874</v>
      </c>
      <c r="G64" s="40">
        <v>111482</v>
      </c>
      <c r="H64" s="41">
        <f t="shared" si="4"/>
        <v>90.0115459455968</v>
      </c>
    </row>
    <row r="65" spans="1:8" ht="15.75" customHeight="1">
      <c r="A65" s="79" t="s">
        <v>53</v>
      </c>
      <c r="B65" s="80"/>
      <c r="C65" s="80"/>
      <c r="D65" s="28"/>
      <c r="E65" s="40">
        <v>36281</v>
      </c>
      <c r="F65" s="40">
        <f t="shared" si="3"/>
        <v>4.217009608891276</v>
      </c>
      <c r="G65" s="40">
        <v>31939</v>
      </c>
      <c r="H65" s="41">
        <f t="shared" si="4"/>
        <v>88.03230340949808</v>
      </c>
    </row>
    <row r="66" spans="1:8" ht="19.5" customHeight="1">
      <c r="A66" s="71" t="s">
        <v>54</v>
      </c>
      <c r="B66" s="72"/>
      <c r="C66" s="73"/>
      <c r="D66" s="28"/>
      <c r="E66" s="40">
        <v>10089</v>
      </c>
      <c r="F66" s="40">
        <f t="shared" si="3"/>
        <v>1.1726636516111486</v>
      </c>
      <c r="G66" s="40">
        <v>9881</v>
      </c>
      <c r="H66" s="41">
        <f t="shared" si="4"/>
        <v>97.93834869660026</v>
      </c>
    </row>
    <row r="67" spans="1:8" ht="17.25" customHeight="1">
      <c r="A67" s="79" t="s">
        <v>55</v>
      </c>
      <c r="B67" s="80"/>
      <c r="C67" s="80"/>
      <c r="D67" s="28"/>
      <c r="E67" s="40">
        <v>470534</v>
      </c>
      <c r="F67" s="40">
        <f t="shared" si="3"/>
        <v>54.69106141809893</v>
      </c>
      <c r="G67" s="40">
        <v>404546</v>
      </c>
      <c r="H67" s="41">
        <f t="shared" si="4"/>
        <v>85.97593372636196</v>
      </c>
    </row>
    <row r="68" spans="1:8" ht="15.75">
      <c r="A68" s="79" t="s">
        <v>56</v>
      </c>
      <c r="B68" s="80"/>
      <c r="C68" s="80"/>
      <c r="D68" s="28"/>
      <c r="E68" s="40">
        <v>62406</v>
      </c>
      <c r="F68" s="40">
        <f t="shared" si="3"/>
        <v>7.253568028788317</v>
      </c>
      <c r="G68" s="40">
        <v>55395</v>
      </c>
      <c r="H68" s="41">
        <f t="shared" si="4"/>
        <v>88.76550331698874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0.0026733337285217975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25989</v>
      </c>
      <c r="F70" s="40">
        <f t="shared" si="3"/>
        <v>3.020750881328391</v>
      </c>
      <c r="G70" s="43">
        <v>16196</v>
      </c>
      <c r="H70" s="41">
        <f t="shared" si="4"/>
        <v>62.31867328485128</v>
      </c>
    </row>
    <row r="71" spans="1:8" ht="20.25" customHeight="1">
      <c r="A71" s="71" t="s">
        <v>59</v>
      </c>
      <c r="B71" s="72"/>
      <c r="C71" s="73"/>
      <c r="D71" s="42"/>
      <c r="E71" s="43">
        <v>5894</v>
      </c>
      <c r="F71" s="40">
        <f t="shared" si="3"/>
        <v>0.6850708259090207</v>
      </c>
      <c r="G71" s="43">
        <v>4333</v>
      </c>
      <c r="H71" s="41">
        <f t="shared" si="4"/>
        <v>73.51543942992875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860349</v>
      </c>
      <c r="F74" s="47">
        <f t="shared" si="3"/>
        <v>100</v>
      </c>
      <c r="G74" s="46">
        <f>SUM(G61:G73)</f>
        <v>723700</v>
      </c>
      <c r="H74" s="48">
        <f t="shared" si="4"/>
        <v>84.11702692744456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6692913385826772" right="0.5118110236220472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2023-12-08T09:21:52Z</dcterms:created>
  <dcterms:modified xsi:type="dcterms:W3CDTF">2023-12-08T09:53:45Z</dcterms:modified>
  <cp:category/>
  <cp:version/>
  <cp:contentType/>
  <cp:contentStatus/>
</cp:coreProperties>
</file>