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<sst xmlns="http://schemas.openxmlformats.org/spreadsheetml/2006/main" count="105" uniqueCount="73">
  <si>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01.12.2021г.</t>
  </si>
  <si>
    <t>По оперативным данным  за 11 месяцев 2021 года исполнение по доходной части консолидированного бюджета МО Кривошеинского района  по налоговым и неналоговым доходам составило 118 073  тыс. рублей, в т.ч. муниципальный район                                87 486  тыс.руб., сельские поселения 30 587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</si>
  <si>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</si>
  <si>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</si>
  <si>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</si>
  <si>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</si>
  <si>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декабря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</si>
  <si>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</si>
  <si>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</si>
  <si>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</si>
  <si>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</si>
  <si>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</si>
  <si>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</si>
  <si>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</si>
  <si>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</si>
  <si>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</si>
  <si>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</si>
  <si>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</si>
  <si>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</si>
  <si>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</si>
  <si>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</si>
  <si>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</si>
  <si>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</si>
  <si>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</si>
  <si>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</si>
  <si>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</si>
  <si>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</si>
  <si>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</si>
  <si>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</si>
  <si>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</si>
  <si>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</si>
  <si>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</si>
  <si>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</si>
  <si>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</si>
  <si>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</si>
  <si>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</si>
  <si>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</si>
  <si>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</si>
  <si>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</si>
  <si>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</si>
  <si>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</si>
  <si>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</si>
  <si>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</si>
  <si>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</si>
  <si>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</si>
  <si>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</si>
  <si>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</si>
  <si>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</si>
  <si>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</si>
  <si>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</si>
  <si>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</si>
  <si>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</si>
  <si>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</si>
  <si>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</si>
  <si>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</si>
  <si>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</si>
  <si>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</si>
  <si>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</si>
  <si>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</si>
  <si>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</si>
  <si>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</si>
  <si>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</si>
  <si>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</si>
  <si>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</si>
  <si>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</si>
  <si>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</si>
  <si>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01.12.2021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</si>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</sst>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11" sqref="A11:H11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695342</v>
      </c>
      <c r="C9" s="6">
        <v>94717</v>
      </c>
      <c r="D9" s="6"/>
      <c r="E9" s="7">
        <v>619702</v>
      </c>
      <c r="F9" s="7">
        <v>87486</v>
      </c>
      <c r="G9" s="8">
        <f>E9/B9*100</f>
        <v>89.1218997270408</v>
      </c>
      <c r="H9" s="9">
        <f>F9/C9*100</f>
        <v>92.36567881161777</v>
      </c>
    </row>
    <row r="10" spans="1:8" ht="18" customHeight="1">
      <c r="A10" s="5" t="s">
        <v>13</v>
      </c>
      <c r="B10" s="6">
        <v>719009</v>
      </c>
      <c r="C10" s="6"/>
      <c r="D10" s="6"/>
      <c r="E10" s="7">
        <v>601277</v>
      </c>
      <c r="F10" s="10"/>
      <c r="G10" s="8">
        <f>E10/B10*100</f>
        <v>83.62579606096725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30923</v>
      </c>
      <c r="C13" s="6">
        <v>5628</v>
      </c>
      <c r="D13" s="6"/>
      <c r="E13" s="7">
        <v>30428</v>
      </c>
      <c r="F13" s="7">
        <v>5502</v>
      </c>
      <c r="G13" s="13">
        <f>E13/B13*100</f>
        <v>98.39924974937747</v>
      </c>
      <c r="H13" s="14">
        <f>F13/C13*100</f>
        <v>97.76119402985076</v>
      </c>
    </row>
    <row r="14" spans="1:8" ht="15.75">
      <c r="A14" s="12" t="s">
        <v>13</v>
      </c>
      <c r="B14" s="6">
        <v>32243</v>
      </c>
      <c r="C14" s="6"/>
      <c r="D14" s="6"/>
      <c r="E14" s="7">
        <v>29035</v>
      </c>
      <c r="F14" s="10"/>
      <c r="G14" s="13">
        <f>E14/B14*100</f>
        <v>90.05055360853518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7796</v>
      </c>
      <c r="C16" s="6">
        <v>1462</v>
      </c>
      <c r="D16" s="6"/>
      <c r="E16" s="7">
        <v>7466</v>
      </c>
      <c r="F16" s="7">
        <v>1518</v>
      </c>
      <c r="G16" s="13">
        <f>E16/B16*100</f>
        <v>95.76706003078502</v>
      </c>
      <c r="H16" s="14">
        <f>F16/C16*100</f>
        <v>103.83036935704514</v>
      </c>
    </row>
    <row r="17" spans="1:8" ht="15.75">
      <c r="A17" s="12" t="s">
        <v>13</v>
      </c>
      <c r="B17" s="6">
        <v>8162</v>
      </c>
      <c r="C17" s="6"/>
      <c r="D17" s="6"/>
      <c r="E17" s="7">
        <v>6742</v>
      </c>
      <c r="F17" s="10"/>
      <c r="G17" s="13">
        <f>E17/B17*100</f>
        <v>82.60230335702033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10363</v>
      </c>
      <c r="C19" s="6">
        <v>3478</v>
      </c>
      <c r="D19" s="6"/>
      <c r="E19" s="7">
        <v>9554</v>
      </c>
      <c r="F19" s="7">
        <v>3256</v>
      </c>
      <c r="G19" s="13">
        <f>E19/B19*100</f>
        <v>92.19338029528129</v>
      </c>
      <c r="H19" s="14">
        <f>F19/C19*100</f>
        <v>93.61702127659575</v>
      </c>
    </row>
    <row r="20" spans="1:8" ht="15.75">
      <c r="A20" s="12" t="s">
        <v>13</v>
      </c>
      <c r="B20" s="6">
        <v>10813</v>
      </c>
      <c r="C20" s="6"/>
      <c r="D20" s="6"/>
      <c r="E20" s="7">
        <v>8761</v>
      </c>
      <c r="F20" s="10"/>
      <c r="G20" s="13">
        <f>E20/B20*100</f>
        <v>81.02284287431794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29757</v>
      </c>
      <c r="C22" s="6">
        <v>15050</v>
      </c>
      <c r="D22" s="6"/>
      <c r="E22" s="7">
        <v>27385</v>
      </c>
      <c r="F22" s="7">
        <v>14412</v>
      </c>
      <c r="G22" s="13">
        <f>E22/B22*100</f>
        <v>92.02876634069295</v>
      </c>
      <c r="H22" s="14">
        <f>F22/C22*100</f>
        <v>95.76079734219269</v>
      </c>
    </row>
    <row r="23" spans="1:8" ht="15.75">
      <c r="A23" s="12" t="s">
        <v>13</v>
      </c>
      <c r="B23" s="6">
        <v>30558</v>
      </c>
      <c r="C23" s="6"/>
      <c r="D23" s="6"/>
      <c r="E23" s="7">
        <v>24888</v>
      </c>
      <c r="F23" s="10"/>
      <c r="G23" s="13">
        <f>E23/B23*100</f>
        <v>81.44512075397604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9579</v>
      </c>
      <c r="C25" s="6">
        <v>2778</v>
      </c>
      <c r="D25" s="6"/>
      <c r="E25" s="7">
        <v>8645</v>
      </c>
      <c r="F25" s="7">
        <v>2214</v>
      </c>
      <c r="G25" s="13">
        <f>E25/B25*100</f>
        <v>90.24950412360371</v>
      </c>
      <c r="H25" s="14">
        <f>F25/C25*100</f>
        <v>79.6976241900648</v>
      </c>
    </row>
    <row r="26" spans="1:8" ht="15.75">
      <c r="A26" s="12" t="s">
        <v>13</v>
      </c>
      <c r="B26" s="6">
        <v>9727</v>
      </c>
      <c r="C26" s="6"/>
      <c r="D26" s="6"/>
      <c r="E26" s="7">
        <v>8294</v>
      </c>
      <c r="F26" s="10"/>
      <c r="G26" s="13">
        <f>E26/B26*100</f>
        <v>85.2678112470443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7767</v>
      </c>
      <c r="C28" s="6">
        <v>1215</v>
      </c>
      <c r="D28" s="6"/>
      <c r="E28" s="7">
        <v>7331</v>
      </c>
      <c r="F28" s="7">
        <v>1148</v>
      </c>
      <c r="G28" s="13">
        <f>E28/B28*100</f>
        <v>94.38650701686623</v>
      </c>
      <c r="H28" s="14">
        <f>F28/C28*100</f>
        <v>94.48559670781893</v>
      </c>
    </row>
    <row r="29" spans="1:8" ht="15.75">
      <c r="A29" s="12" t="s">
        <v>13</v>
      </c>
      <c r="B29" s="6">
        <v>7935</v>
      </c>
      <c r="C29" s="6"/>
      <c r="D29" s="6"/>
      <c r="E29" s="7">
        <v>6702</v>
      </c>
      <c r="F29" s="10"/>
      <c r="G29" s="13">
        <f>E29/B29*100</f>
        <v>84.46124763705104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9426</v>
      </c>
      <c r="C31" s="6">
        <v>2373</v>
      </c>
      <c r="D31" s="6"/>
      <c r="E31" s="7">
        <v>9188</v>
      </c>
      <c r="F31" s="7">
        <v>2537</v>
      </c>
      <c r="G31" s="13">
        <f>E31/B31*100</f>
        <v>97.47506895820072</v>
      </c>
      <c r="H31" s="14">
        <f>F31/C31*100</f>
        <v>106.91108301727769</v>
      </c>
    </row>
    <row r="32" spans="1:8" ht="15.75">
      <c r="A32" s="12" t="s">
        <v>13</v>
      </c>
      <c r="B32" s="6">
        <v>9513</v>
      </c>
      <c r="C32" s="6"/>
      <c r="D32" s="6"/>
      <c r="E32" s="7">
        <v>7791</v>
      </c>
      <c r="F32" s="10"/>
      <c r="G32" s="13">
        <f>E32/B32*100</f>
        <v>81.89845474613686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105611</v>
      </c>
      <c r="C34" s="6">
        <f t="shared" si="0"/>
        <v>31984</v>
      </c>
      <c r="D34" s="6">
        <f t="shared" si="0"/>
        <v>0</v>
      </c>
      <c r="E34" s="6">
        <f t="shared" si="0"/>
        <v>99997</v>
      </c>
      <c r="F34" s="6">
        <f>F13+F16+F19+F22+F25+F28+F31</f>
        <v>30587</v>
      </c>
      <c r="G34" s="8">
        <f>E34/B34*100</f>
        <v>94.6842658435201</v>
      </c>
      <c r="H34" s="9">
        <f>F34/C34*100</f>
        <v>95.63219109554777</v>
      </c>
    </row>
    <row r="35" spans="1:8" ht="15.75">
      <c r="A35" s="5" t="s">
        <v>13</v>
      </c>
      <c r="B35" s="6">
        <f t="shared" si="0"/>
        <v>108951</v>
      </c>
      <c r="C35" s="6">
        <f t="shared" si="0"/>
        <v>0</v>
      </c>
      <c r="D35" s="6">
        <f t="shared" si="0"/>
        <v>0</v>
      </c>
      <c r="E35" s="6">
        <f t="shared" si="0"/>
        <v>92213</v>
      </c>
      <c r="F35" s="6">
        <f t="shared" si="0"/>
        <v>0</v>
      </c>
      <c r="G35" s="15">
        <f>E35/B35*100</f>
        <v>84.63713045313949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723050</v>
      </c>
      <c r="C37" s="17">
        <f>C34+C9</f>
        <v>126701</v>
      </c>
      <c r="D37" s="17">
        <f>D34+D9</f>
        <v>0</v>
      </c>
      <c r="E37" s="17">
        <v>646362</v>
      </c>
      <c r="F37" s="17">
        <f>F34+F9</f>
        <v>118073</v>
      </c>
      <c r="G37" s="18">
        <f>E37/B37*100</f>
        <v>89.39381785492013</v>
      </c>
      <c r="H37" s="19">
        <f>F37/C37*100</f>
        <v>93.19026684872259</v>
      </c>
    </row>
    <row r="38" spans="1:8" ht="15.75">
      <c r="A38" s="16" t="s">
        <v>13</v>
      </c>
      <c r="B38" s="17">
        <v>750057</v>
      </c>
      <c r="C38" s="17"/>
      <c r="D38" s="17"/>
      <c r="E38" s="17">
        <v>620152</v>
      </c>
      <c r="F38" s="17">
        <f>F10+F35</f>
        <v>0</v>
      </c>
      <c r="G38" s="18">
        <f>E38/B38*100</f>
        <v>82.68064960396343</v>
      </c>
      <c r="H38" s="19"/>
    </row>
    <row r="39" spans="1:8" ht="33" customHeight="1" thickBot="1">
      <c r="A39" s="20" t="s">
        <v>24</v>
      </c>
      <c r="B39" s="21">
        <f>B37-B38</f>
        <v>-27007</v>
      </c>
      <c r="C39" s="21"/>
      <c r="D39" s="21">
        <f>D37-D38</f>
        <v>0</v>
      </c>
      <c r="E39" s="21">
        <f>E37-E38</f>
        <v>26210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126701</v>
      </c>
      <c r="F43" s="26">
        <f>E43/E$57*100</f>
        <v>17.523131180416293</v>
      </c>
      <c r="G43" s="26">
        <f>SUM(G44:G55)</f>
        <v>118073</v>
      </c>
      <c r="H43" s="27">
        <f>G43/E43*100</f>
        <v>93.19026684872259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14.196805200193625</v>
      </c>
      <c r="G44" s="31">
        <v>92520</v>
      </c>
      <c r="H44" s="32">
        <f aca="true" t="shared" si="2" ref="H44:H57">G44/E44*100</f>
        <v>90.13151485630783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1.1765438074821934</v>
      </c>
      <c r="G45" s="29">
        <v>8015</v>
      </c>
      <c r="H45" s="32">
        <f t="shared" si="2"/>
        <v>94.21652756553426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0.0005532120876841159</v>
      </c>
      <c r="G46" s="31">
        <v>10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0.329437798215891</v>
      </c>
      <c r="G47" s="31">
        <v>2674</v>
      </c>
      <c r="H47" s="32">
        <f t="shared" si="2"/>
        <v>112.25860621326615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0.09459926699398381</v>
      </c>
      <c r="G48" s="31">
        <v>614</v>
      </c>
      <c r="H48" s="32">
        <f t="shared" si="2"/>
        <v>89.76608187134502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0.0012447271972892608</v>
      </c>
      <c r="G49" s="31">
        <v>1125</v>
      </c>
      <c r="H49" s="32">
        <f t="shared" si="2"/>
        <v>12500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0.12903671945232004</v>
      </c>
      <c r="G50" s="31">
        <v>964</v>
      </c>
      <c r="H50" s="32">
        <f t="shared" si="2"/>
        <v>103.32261521972133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0.42362215614411175</v>
      </c>
      <c r="G52" s="31">
        <v>3825</v>
      </c>
      <c r="H52" s="32">
        <f t="shared" si="2"/>
        <v>124.8775710088149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0.1709425350943918</v>
      </c>
      <c r="G53" s="31">
        <v>1121</v>
      </c>
      <c r="H53" s="32">
        <f t="shared" si="2"/>
        <v>90.69579288025889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7233</v>
      </c>
      <c r="F55" s="30">
        <f t="shared" si="1"/>
        <v>1.0003457575548027</v>
      </c>
      <c r="G55" s="29">
        <v>7205</v>
      </c>
      <c r="H55" s="32">
        <f t="shared" si="2"/>
        <v>99.61288538642333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596349</v>
      </c>
      <c r="F56" s="26">
        <f>E56/E$57*100</f>
        <v>82.4768688195837</v>
      </c>
      <c r="G56" s="33">
        <f>E37-F37</f>
        <v>528289</v>
      </c>
      <c r="H56" s="27">
        <f t="shared" si="2"/>
        <v>88.58721989975669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723050</v>
      </c>
      <c r="F57" s="35">
        <f>E57/E$57*100</f>
        <v>100</v>
      </c>
      <c r="G57" s="35">
        <f>G43+G56</f>
        <v>646362</v>
      </c>
      <c r="H57" s="36">
        <f t="shared" si="2"/>
        <v>89.39381785492013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110044</v>
      </c>
      <c r="F61" s="40">
        <f aca="true" t="shared" si="3" ref="F61:F74">E61/E$74*100</f>
        <v>14.671418305542112</v>
      </c>
      <c r="G61" s="40">
        <v>72913</v>
      </c>
      <c r="H61" s="41">
        <f>G61/E61*100</f>
        <v>66.2580422376504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0.2445147502123172</v>
      </c>
      <c r="G62" s="40">
        <v>1451</v>
      </c>
      <c r="H62" s="41">
        <f aca="true" t="shared" si="4" ref="H62:H74">G62/E62*100</f>
        <v>79.11668484187568</v>
      </c>
    </row>
    <row r="63" spans="1:8" ht="30.75" customHeight="1">
      <c r="A63" s="79" t="s">
        <v>51</v>
      </c>
      <c r="B63" s="80"/>
      <c r="C63" s="80"/>
      <c r="D63" s="28"/>
      <c r="E63" s="40">
        <v>453</v>
      </c>
      <c r="F63" s="40">
        <f t="shared" si="3"/>
        <v>0.06039540994884388</v>
      </c>
      <c r="G63" s="40">
        <v>399</v>
      </c>
      <c r="H63" s="41">
        <f t="shared" si="4"/>
        <v>88.0794701986755</v>
      </c>
    </row>
    <row r="64" spans="1:8" ht="17.25" customHeight="1">
      <c r="A64" s="79" t="s">
        <v>52</v>
      </c>
      <c r="B64" s="80"/>
      <c r="C64" s="80"/>
      <c r="D64" s="28"/>
      <c r="E64" s="40">
        <v>127949</v>
      </c>
      <c r="F64" s="40">
        <f t="shared" si="3"/>
        <v>17.058570215330302</v>
      </c>
      <c r="G64" s="40">
        <v>98360</v>
      </c>
      <c r="H64" s="41">
        <f t="shared" si="4"/>
        <v>76.87437963563607</v>
      </c>
    </row>
    <row r="65" spans="1:8" ht="15.75" customHeight="1">
      <c r="A65" s="79" t="s">
        <v>53</v>
      </c>
      <c r="B65" s="80"/>
      <c r="C65" s="80"/>
      <c r="D65" s="28"/>
      <c r="E65" s="40">
        <v>34607</v>
      </c>
      <c r="F65" s="40">
        <f t="shared" si="3"/>
        <v>4.613916009049978</v>
      </c>
      <c r="G65" s="40">
        <v>32940</v>
      </c>
      <c r="H65" s="41">
        <f t="shared" si="4"/>
        <v>95.1830554512093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397666</v>
      </c>
      <c r="F67" s="40">
        <f t="shared" si="3"/>
        <v>53.01810395743257</v>
      </c>
      <c r="G67" s="40">
        <v>350660</v>
      </c>
      <c r="H67" s="41">
        <f t="shared" si="4"/>
        <v>88.17952754321465</v>
      </c>
    </row>
    <row r="68" spans="1:8" ht="15.75">
      <c r="A68" s="79" t="s">
        <v>56</v>
      </c>
      <c r="B68" s="80"/>
      <c r="C68" s="80"/>
      <c r="D68" s="28"/>
      <c r="E68" s="40">
        <v>49315</v>
      </c>
      <c r="F68" s="40">
        <f t="shared" si="3"/>
        <v>6.574833645976239</v>
      </c>
      <c r="G68" s="40">
        <v>43520</v>
      </c>
      <c r="H68" s="41">
        <f t="shared" si="4"/>
        <v>88.24901145696036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0.0030664336177117207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25046</v>
      </c>
      <c r="F70" s="40">
        <f t="shared" si="3"/>
        <v>3.3392128864872936</v>
      </c>
      <c r="G70" s="43">
        <v>17297</v>
      </c>
      <c r="H70" s="41">
        <f t="shared" si="4"/>
        <v>69.06092789267747</v>
      </c>
    </row>
    <row r="71" spans="1:8" ht="20.25" customHeight="1">
      <c r="A71" s="71" t="s">
        <v>59</v>
      </c>
      <c r="B71" s="72"/>
      <c r="C71" s="73"/>
      <c r="D71" s="42"/>
      <c r="E71" s="43">
        <v>3120</v>
      </c>
      <c r="F71" s="40">
        <f t="shared" si="3"/>
        <v>0.4159683864026334</v>
      </c>
      <c r="G71" s="43">
        <v>2589</v>
      </c>
      <c r="H71" s="41">
        <f t="shared" si="4"/>
        <v>82.98076923076924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750057</v>
      </c>
      <c r="F74" s="47">
        <f t="shared" si="3"/>
        <v>100</v>
      </c>
      <c r="G74" s="46">
        <f>SUM(G61:G73)</f>
        <v>620152</v>
      </c>
      <c r="H74" s="48">
        <f t="shared" si="4"/>
        <v>82.68064960396343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2021-12-07T05:03:56Z</dcterms:created>
  <dcterms:modified xsi:type="dcterms:W3CDTF">2021-12-07T07:58:15Z</dcterms:modified>
  <cp:category/>
  <cp:version/>
  <cp:contentType/>
  <cp:contentStatus/>
</cp:coreProperties>
</file>