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<sst xmlns="http://schemas.openxmlformats.org/spreadsheetml/2006/main" count="105" uniqueCount="73">
  <si>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По оперативным данным  за 5 месяцев 2022 года исполнение по доходной части консолидированного бюджета МО Кривошеинского района  по налоговым и неналоговым доходам составило 45 587  тыс. рублей, в т.ч. муниципальный район 34 904  тыс.руб., сельские поселения 12 683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</si>
  <si>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</si>
  <si>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</si>
  <si>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</si>
  <si>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</si>
  <si>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июня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</si>
  <si>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</si>
  <si>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</si>
  <si>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</si>
  <si>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</si>
  <si>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</si>
  <si>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</si>
  <si>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</si>
  <si>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</si>
  <si>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</si>
  <si>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</si>
  <si>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</si>
  <si>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</si>
  <si>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</si>
  <si>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</si>
  <si>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</si>
  <si>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</si>
  <si>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</si>
  <si>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</si>
  <si>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</si>
  <si>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</si>
  <si>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</si>
  <si>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</si>
  <si>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</si>
  <si>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</si>
  <si>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</si>
  <si>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</si>
  <si>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</si>
  <si>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</si>
  <si>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</si>
  <si>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</si>
  <si>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</si>
  <si>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</si>
  <si>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</si>
  <si>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</si>
  <si>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</si>
  <si>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</si>
  <si>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</si>
  <si>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</si>
  <si>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</si>
  <si>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</si>
  <si>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</si>
  <si>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</si>
  <si>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</si>
  <si>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</si>
  <si>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</si>
  <si>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</si>
  <si>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</si>
  <si>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</si>
  <si>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</si>
  <si>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</si>
  <si>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</si>
  <si>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</si>
  <si>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</si>
  <si>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</si>
  <si>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</si>
  <si>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</si>
  <si>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</si>
  <si>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</si>
  <si>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</si>
  <si>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01.06.2022 года</t>
  </si>
  <si>
    <t>Увеличение за отчетный период</t>
  </si>
  <si>
    <t>Уменьшение за отчетный период</t>
  </si>
  <si>
    <t>Руководитель  Управления финансов Администрации Кривошеинского района</t>
  </si>
  <si>
    <t>И.В. Ерохина</t>
  </si>
  <si>
    <t>Исп.Ю.А.Торопченова</t>
  </si>
  <si>
    <t>тел. 8 38 251 2 13 90</t>
  </si>
  <si>
    <t>Оперативные данные по исполнению бюджета МО Кривошеинский район                                             на 01.06.2022г.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</si>
</sst>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2" sqref="A2:H2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72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0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1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2</v>
      </c>
      <c r="B4" s="115" t="s">
        <v>3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4</v>
      </c>
      <c r="C5" s="100"/>
      <c r="D5" s="3"/>
      <c r="E5" s="111" t="s">
        <v>5</v>
      </c>
      <c r="F5" s="111"/>
      <c r="G5" s="111"/>
      <c r="H5" s="112"/>
    </row>
    <row r="6" spans="1:8" ht="15" customHeight="1">
      <c r="A6" s="99"/>
      <c r="B6" s="100" t="s">
        <v>6</v>
      </c>
      <c r="C6" s="100"/>
      <c r="D6" s="100" t="s">
        <v>6</v>
      </c>
      <c r="E6" s="100"/>
      <c r="F6" s="100"/>
      <c r="G6" s="100" t="s">
        <v>7</v>
      </c>
      <c r="H6" s="101"/>
    </row>
    <row r="7" spans="1:8" ht="47.25" customHeight="1">
      <c r="A7" s="99"/>
      <c r="B7" s="3" t="s">
        <v>8</v>
      </c>
      <c r="C7" s="3" t="s">
        <v>9</v>
      </c>
      <c r="D7" s="3" t="s">
        <v>8</v>
      </c>
      <c r="E7" s="3" t="s">
        <v>8</v>
      </c>
      <c r="F7" s="3" t="s">
        <v>9</v>
      </c>
      <c r="G7" s="3" t="s">
        <v>8</v>
      </c>
      <c r="H7" s="4" t="s">
        <v>9</v>
      </c>
    </row>
    <row r="8" spans="1:8" ht="21.75" customHeight="1">
      <c r="A8" s="105" t="s">
        <v>10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11</v>
      </c>
      <c r="B9" s="6">
        <v>745726</v>
      </c>
      <c r="C9" s="6">
        <v>85689</v>
      </c>
      <c r="D9" s="6"/>
      <c r="E9" s="7">
        <v>273730</v>
      </c>
      <c r="F9" s="7">
        <v>34904</v>
      </c>
      <c r="G9" s="8">
        <f>E9/B9*100</f>
        <v>36.70651150690736</v>
      </c>
      <c r="H9" s="9">
        <f>F9/C9*100</f>
        <v>40.73334967148642</v>
      </c>
    </row>
    <row r="10" spans="1:8" ht="18" customHeight="1">
      <c r="A10" s="5" t="s">
        <v>12</v>
      </c>
      <c r="B10" s="6">
        <v>779876</v>
      </c>
      <c r="C10" s="6"/>
      <c r="D10" s="6"/>
      <c r="E10" s="7">
        <v>276929</v>
      </c>
      <c r="F10" s="10"/>
      <c r="G10" s="8">
        <f>E10/B10*100</f>
        <v>35.50936302694275</v>
      </c>
      <c r="H10" s="11"/>
    </row>
    <row r="11" spans="1:8" ht="19.5" customHeight="1">
      <c r="A11" s="105" t="s">
        <v>13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14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11</v>
      </c>
      <c r="B13" s="6">
        <v>14410</v>
      </c>
      <c r="C13" s="6">
        <v>5224</v>
      </c>
      <c r="D13" s="6"/>
      <c r="E13" s="7">
        <v>6968</v>
      </c>
      <c r="F13" s="7">
        <v>2206</v>
      </c>
      <c r="G13" s="13">
        <f>E13/B13*100</f>
        <v>48.355308813324086</v>
      </c>
      <c r="H13" s="14">
        <f>F13/C13*100</f>
        <v>42.2281776416539</v>
      </c>
    </row>
    <row r="14" spans="1:8" ht="15.75">
      <c r="A14" s="12" t="s">
        <v>12</v>
      </c>
      <c r="B14" s="6">
        <v>14410</v>
      </c>
      <c r="C14" s="6"/>
      <c r="D14" s="6"/>
      <c r="E14" s="7">
        <v>3929</v>
      </c>
      <c r="F14" s="10"/>
      <c r="G14" s="13">
        <f>E14/B14*100</f>
        <v>27.26578764746704</v>
      </c>
      <c r="H14" s="14"/>
    </row>
    <row r="15" spans="1:8" ht="15.75">
      <c r="A15" s="102" t="s">
        <v>15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11</v>
      </c>
      <c r="B16" s="6">
        <v>6972</v>
      </c>
      <c r="C16" s="6">
        <v>1560</v>
      </c>
      <c r="D16" s="6"/>
      <c r="E16" s="7">
        <v>2568</v>
      </c>
      <c r="F16" s="7">
        <v>600</v>
      </c>
      <c r="G16" s="13">
        <f>E16/B16*100</f>
        <v>36.83304647160069</v>
      </c>
      <c r="H16" s="14">
        <f>F16/C16*100</f>
        <v>38.46153846153847</v>
      </c>
    </row>
    <row r="17" spans="1:8" ht="15.75">
      <c r="A17" s="12" t="s">
        <v>12</v>
      </c>
      <c r="B17" s="6">
        <v>7330</v>
      </c>
      <c r="C17" s="6"/>
      <c r="D17" s="6"/>
      <c r="E17" s="7">
        <v>2266</v>
      </c>
      <c r="F17" s="10"/>
      <c r="G17" s="13">
        <f>E17/B17*100</f>
        <v>30.91405184174625</v>
      </c>
      <c r="H17" s="14"/>
    </row>
    <row r="18" spans="1:8" ht="15.75">
      <c r="A18" s="102" t="s">
        <v>16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11</v>
      </c>
      <c r="B19" s="6">
        <v>14776</v>
      </c>
      <c r="C19" s="6">
        <v>3536</v>
      </c>
      <c r="D19" s="6"/>
      <c r="E19" s="7">
        <v>7596</v>
      </c>
      <c r="F19" s="7">
        <v>1522</v>
      </c>
      <c r="G19" s="13">
        <f>E19/B19*100</f>
        <v>51.4076881429345</v>
      </c>
      <c r="H19" s="14">
        <f>F19/C19*100</f>
        <v>43.04298642533937</v>
      </c>
    </row>
    <row r="20" spans="1:8" ht="15.75">
      <c r="A20" s="12" t="s">
        <v>12</v>
      </c>
      <c r="B20" s="6">
        <v>14943</v>
      </c>
      <c r="C20" s="6"/>
      <c r="D20" s="6"/>
      <c r="E20" s="7">
        <v>4358</v>
      </c>
      <c r="F20" s="10"/>
      <c r="G20" s="13">
        <f>E20/B20*100</f>
        <v>29.164157130428965</v>
      </c>
      <c r="H20" s="14"/>
    </row>
    <row r="21" spans="1:8" ht="15.75">
      <c r="A21" s="102" t="s">
        <v>17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11</v>
      </c>
      <c r="B22" s="6">
        <v>35288</v>
      </c>
      <c r="C22" s="6">
        <v>16932</v>
      </c>
      <c r="D22" s="6"/>
      <c r="E22" s="7">
        <v>11343</v>
      </c>
      <c r="F22" s="7">
        <v>5721</v>
      </c>
      <c r="G22" s="13">
        <f>E22/B22*100</f>
        <v>32.14407163908411</v>
      </c>
      <c r="H22" s="14">
        <f>F22/C22*100</f>
        <v>33.78809355067328</v>
      </c>
    </row>
    <row r="23" spans="1:8" ht="15.75">
      <c r="A23" s="12" t="s">
        <v>12</v>
      </c>
      <c r="B23" s="6">
        <v>36852</v>
      </c>
      <c r="C23" s="6"/>
      <c r="D23" s="6"/>
      <c r="E23" s="7">
        <v>7671</v>
      </c>
      <c r="F23" s="10"/>
      <c r="G23" s="13">
        <f>E23/B23*100</f>
        <v>20.815695213285576</v>
      </c>
      <c r="H23" s="14"/>
    </row>
    <row r="24" spans="1:8" ht="14.25" customHeight="1">
      <c r="A24" s="102" t="s">
        <v>18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11</v>
      </c>
      <c r="B25" s="6">
        <v>13584</v>
      </c>
      <c r="C25" s="6">
        <v>2394</v>
      </c>
      <c r="D25" s="6"/>
      <c r="E25" s="7">
        <v>3468</v>
      </c>
      <c r="F25" s="7">
        <v>1080</v>
      </c>
      <c r="G25" s="13">
        <f>E25/B25*100</f>
        <v>25.530035335689043</v>
      </c>
      <c r="H25" s="14">
        <f>F25/C25*100</f>
        <v>45.11278195488722</v>
      </c>
    </row>
    <row r="26" spans="1:8" ht="15.75">
      <c r="A26" s="12" t="s">
        <v>12</v>
      </c>
      <c r="B26" s="6">
        <v>13684</v>
      </c>
      <c r="C26" s="6"/>
      <c r="D26" s="6"/>
      <c r="E26" s="7">
        <v>2775</v>
      </c>
      <c r="F26" s="10"/>
      <c r="G26" s="13">
        <f>E26/B26*100</f>
        <v>20.279158140894477</v>
      </c>
      <c r="H26" s="14"/>
    </row>
    <row r="27" spans="1:8" ht="15.75">
      <c r="A27" s="102" t="s">
        <v>19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11</v>
      </c>
      <c r="B28" s="6">
        <v>9650</v>
      </c>
      <c r="C28" s="6">
        <v>1298</v>
      </c>
      <c r="D28" s="6"/>
      <c r="E28" s="7">
        <v>2968</v>
      </c>
      <c r="F28" s="7">
        <v>473</v>
      </c>
      <c r="G28" s="13">
        <f>E28/B28*100</f>
        <v>30.756476683937823</v>
      </c>
      <c r="H28" s="14">
        <f>F28/C28*100</f>
        <v>36.440677966101696</v>
      </c>
    </row>
    <row r="29" spans="1:8" ht="15.75">
      <c r="A29" s="12" t="s">
        <v>12</v>
      </c>
      <c r="B29" s="6">
        <v>9844</v>
      </c>
      <c r="C29" s="6"/>
      <c r="D29" s="6"/>
      <c r="E29" s="7">
        <v>2062</v>
      </c>
      <c r="F29" s="10"/>
      <c r="G29" s="13">
        <f>E29/B29*100</f>
        <v>20.94676960585128</v>
      </c>
      <c r="H29" s="14"/>
    </row>
    <row r="30" spans="1:8" ht="15.75">
      <c r="A30" s="102" t="s">
        <v>20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11</v>
      </c>
      <c r="B31" s="6">
        <v>9724</v>
      </c>
      <c r="C31" s="6">
        <v>2611</v>
      </c>
      <c r="D31" s="6"/>
      <c r="E31" s="7">
        <v>3813</v>
      </c>
      <c r="F31" s="7">
        <v>1081</v>
      </c>
      <c r="G31" s="13">
        <f>E31/B31*100</f>
        <v>39.21225832990539</v>
      </c>
      <c r="H31" s="14">
        <f>F31/C31*100</f>
        <v>41.401761777096894</v>
      </c>
    </row>
    <row r="32" spans="1:8" ht="15.75">
      <c r="A32" s="12" t="s">
        <v>12</v>
      </c>
      <c r="B32" s="6">
        <v>9724</v>
      </c>
      <c r="C32" s="6"/>
      <c r="D32" s="6"/>
      <c r="E32" s="7">
        <v>2931</v>
      </c>
      <c r="F32" s="10"/>
      <c r="G32" s="13">
        <f>E32/B32*100</f>
        <v>30.14191690662279</v>
      </c>
      <c r="H32" s="14"/>
    </row>
    <row r="33" spans="1:8" ht="21" customHeight="1">
      <c r="A33" s="105" t="s">
        <v>21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11</v>
      </c>
      <c r="B34" s="6">
        <f aca="true" t="shared" si="0" ref="B34:F35">B13+B16+B19+B22+B25+B28+B31</f>
        <v>104404</v>
      </c>
      <c r="C34" s="6">
        <f t="shared" si="0"/>
        <v>33555</v>
      </c>
      <c r="D34" s="6">
        <f t="shared" si="0"/>
        <v>0</v>
      </c>
      <c r="E34" s="6">
        <f t="shared" si="0"/>
        <v>38724</v>
      </c>
      <c r="F34" s="6">
        <f>F13+F16+F19+F22+F25+F28+F31</f>
        <v>12683</v>
      </c>
      <c r="G34" s="8">
        <f>E34/B34*100</f>
        <v>37.090532929772806</v>
      </c>
      <c r="H34" s="9">
        <f>F34/C34*100</f>
        <v>37.797645656385036</v>
      </c>
    </row>
    <row r="35" spans="1:8" ht="15.75">
      <c r="A35" s="5" t="s">
        <v>12</v>
      </c>
      <c r="B35" s="6">
        <f t="shared" si="0"/>
        <v>106787</v>
      </c>
      <c r="C35" s="6">
        <f t="shared" si="0"/>
        <v>0</v>
      </c>
      <c r="D35" s="6">
        <f t="shared" si="0"/>
        <v>0</v>
      </c>
      <c r="E35" s="6">
        <f t="shared" si="0"/>
        <v>25992</v>
      </c>
      <c r="F35" s="6">
        <f t="shared" si="0"/>
        <v>0</v>
      </c>
      <c r="G35" s="15">
        <f>E35/B35*100</f>
        <v>24.340041390805997</v>
      </c>
      <c r="H35" s="11"/>
    </row>
    <row r="36" spans="1:8" ht="24" customHeight="1">
      <c r="A36" s="105" t="s">
        <v>22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11</v>
      </c>
      <c r="B37" s="17">
        <f>C34+B9-4291+2169</f>
        <v>777159</v>
      </c>
      <c r="C37" s="17">
        <f>C9+C34</f>
        <v>119244</v>
      </c>
      <c r="D37" s="17">
        <f>D34+D9</f>
        <v>0</v>
      </c>
      <c r="E37" s="17">
        <f>F34+E9-1788+47</f>
        <v>284672</v>
      </c>
      <c r="F37" s="17">
        <f>F34+F9</f>
        <v>47587</v>
      </c>
      <c r="G37" s="18">
        <f>E37/B37*100</f>
        <v>36.62982735836554</v>
      </c>
      <c r="H37" s="19">
        <f>F37/C37*100</f>
        <v>39.90724900204622</v>
      </c>
    </row>
    <row r="38" spans="1:8" ht="15.75">
      <c r="A38" s="16" t="s">
        <v>12</v>
      </c>
      <c r="B38" s="17">
        <v>813693</v>
      </c>
      <c r="C38" s="17"/>
      <c r="D38" s="17"/>
      <c r="E38" s="17">
        <v>274838</v>
      </c>
      <c r="F38" s="17">
        <f>F10+F35</f>
        <v>0</v>
      </c>
      <c r="G38" s="18">
        <f>E38/B38*100</f>
        <v>33.77662091230968</v>
      </c>
      <c r="H38" s="19"/>
    </row>
    <row r="39" spans="1:8" ht="33" customHeight="1" thickBot="1">
      <c r="A39" s="20" t="s">
        <v>23</v>
      </c>
      <c r="B39" s="21">
        <f>B37-B38</f>
        <v>-36534</v>
      </c>
      <c r="C39" s="21"/>
      <c r="D39" s="21">
        <f>D37-D38</f>
        <v>0</v>
      </c>
      <c r="E39" s="21">
        <f>E37-E38</f>
        <v>9834</v>
      </c>
      <c r="F39" s="21"/>
      <c r="G39" s="108"/>
      <c r="H39" s="109"/>
    </row>
    <row r="40" spans="1:8" ht="21.75" customHeight="1">
      <c r="A40" s="96" t="s">
        <v>24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25</v>
      </c>
      <c r="B41" s="100"/>
      <c r="C41" s="100"/>
      <c r="D41" s="22"/>
      <c r="E41" s="100" t="s">
        <v>3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26</v>
      </c>
      <c r="F42" s="23" t="s">
        <v>27</v>
      </c>
      <c r="G42" s="23" t="s">
        <v>28</v>
      </c>
      <c r="H42" s="24" t="s">
        <v>29</v>
      </c>
    </row>
    <row r="43" spans="1:8" ht="31.5" customHeight="1">
      <c r="A43" s="92" t="s">
        <v>30</v>
      </c>
      <c r="B43" s="93"/>
      <c r="C43" s="93"/>
      <c r="D43" s="25"/>
      <c r="E43" s="26">
        <f>C37</f>
        <v>119244</v>
      </c>
      <c r="F43" s="26">
        <f>E43/E$57*100</f>
        <v>15.343578341111662</v>
      </c>
      <c r="G43" s="26">
        <f>F37</f>
        <v>47587</v>
      </c>
      <c r="H43" s="27">
        <f>G43/E43*100</f>
        <v>39.90724900204622</v>
      </c>
    </row>
    <row r="44" spans="1:8" ht="30" customHeight="1">
      <c r="A44" s="87" t="s">
        <v>31</v>
      </c>
      <c r="B44" s="88"/>
      <c r="C44" s="88"/>
      <c r="D44" s="28"/>
      <c r="E44" s="29">
        <v>92633</v>
      </c>
      <c r="F44" s="30">
        <f aca="true" t="shared" si="1" ref="F44:F55">E44/E$57*100</f>
        <v>11.919439908693073</v>
      </c>
      <c r="G44" s="31">
        <v>35737</v>
      </c>
      <c r="H44" s="32">
        <f aca="true" t="shared" si="2" ref="H44:H57">G44/E44*100</f>
        <v>38.57912407025574</v>
      </c>
    </row>
    <row r="45" spans="1:8" ht="21" customHeight="1">
      <c r="A45" s="89" t="s">
        <v>32</v>
      </c>
      <c r="B45" s="90"/>
      <c r="C45" s="91"/>
      <c r="D45" s="28"/>
      <c r="E45" s="29">
        <v>9327</v>
      </c>
      <c r="F45" s="30">
        <f t="shared" si="1"/>
        <v>1.2001405117871633</v>
      </c>
      <c r="G45" s="29">
        <v>4104</v>
      </c>
      <c r="H45" s="32">
        <f t="shared" si="2"/>
        <v>44.001286587327115</v>
      </c>
    </row>
    <row r="46" spans="1:8" ht="20.25" customHeight="1">
      <c r="A46" s="87" t="s">
        <v>33</v>
      </c>
      <c r="B46" s="88"/>
      <c r="C46" s="88"/>
      <c r="D46" s="28"/>
      <c r="E46" s="29">
        <v>6</v>
      </c>
      <c r="F46" s="30">
        <f t="shared" si="1"/>
        <v>0.000772042786611234</v>
      </c>
      <c r="G46" s="31">
        <v>4</v>
      </c>
      <c r="H46" s="32"/>
    </row>
    <row r="47" spans="1:8" ht="29.25" customHeight="1">
      <c r="A47" s="89" t="s">
        <v>34</v>
      </c>
      <c r="B47" s="90"/>
      <c r="C47" s="91"/>
      <c r="D47" s="28"/>
      <c r="E47" s="29">
        <v>2665</v>
      </c>
      <c r="F47" s="30">
        <f t="shared" si="1"/>
        <v>0.3429156710531564</v>
      </c>
      <c r="G47" s="31">
        <v>1967</v>
      </c>
      <c r="H47" s="32">
        <f t="shared" si="2"/>
        <v>73.80863039399624</v>
      </c>
    </row>
    <row r="48" spans="1:8" ht="15.75" customHeight="1">
      <c r="A48" s="87" t="s">
        <v>35</v>
      </c>
      <c r="B48" s="88"/>
      <c r="C48" s="88"/>
      <c r="D48" s="28"/>
      <c r="E48" s="29">
        <v>30</v>
      </c>
      <c r="F48" s="30">
        <f t="shared" si="1"/>
        <v>0.0038602139330561696</v>
      </c>
      <c r="G48" s="31">
        <v>-23</v>
      </c>
      <c r="H48" s="32">
        <f t="shared" si="2"/>
        <v>-76.66666666666667</v>
      </c>
    </row>
    <row r="49" spans="1:8" ht="30.75" customHeight="1">
      <c r="A49" s="89" t="s">
        <v>36</v>
      </c>
      <c r="B49" s="90"/>
      <c r="C49" s="91"/>
      <c r="D49" s="28"/>
      <c r="E49" s="29">
        <v>1348</v>
      </c>
      <c r="F49" s="30">
        <f t="shared" si="1"/>
        <v>0.17345227939199057</v>
      </c>
      <c r="G49" s="31">
        <v>923</v>
      </c>
      <c r="H49" s="32">
        <f t="shared" si="2"/>
        <v>68.47181008902076</v>
      </c>
    </row>
    <row r="50" spans="1:8" ht="20.25" customHeight="1">
      <c r="A50" s="87" t="s">
        <v>37</v>
      </c>
      <c r="B50" s="88"/>
      <c r="C50" s="88"/>
      <c r="D50" s="28"/>
      <c r="E50" s="29">
        <v>1691</v>
      </c>
      <c r="F50" s="30">
        <f t="shared" si="1"/>
        <v>0.21758739202659946</v>
      </c>
      <c r="G50" s="31">
        <v>113</v>
      </c>
      <c r="H50" s="32">
        <f t="shared" si="2"/>
        <v>6.682436428149025</v>
      </c>
    </row>
    <row r="51" spans="1:8" ht="29.25" customHeight="1">
      <c r="A51" s="87" t="s">
        <v>38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39</v>
      </c>
      <c r="B52" s="88"/>
      <c r="C52" s="88"/>
      <c r="D52" s="28"/>
      <c r="E52" s="29">
        <v>3193</v>
      </c>
      <c r="F52" s="30">
        <f t="shared" si="1"/>
        <v>0.4108554362749451</v>
      </c>
      <c r="G52" s="31">
        <v>1011</v>
      </c>
      <c r="H52" s="32">
        <f t="shared" si="2"/>
        <v>31.663012840588788</v>
      </c>
    </row>
    <row r="53" spans="1:8" ht="18" customHeight="1">
      <c r="A53" s="87" t="s">
        <v>40</v>
      </c>
      <c r="B53" s="88"/>
      <c r="C53" s="88"/>
      <c r="D53" s="28"/>
      <c r="E53" s="29">
        <v>1200</v>
      </c>
      <c r="F53" s="30">
        <f t="shared" si="1"/>
        <v>0.1544085573222468</v>
      </c>
      <c r="G53" s="31">
        <v>520</v>
      </c>
      <c r="H53" s="32">
        <f t="shared" si="2"/>
        <v>43.333333333333336</v>
      </c>
    </row>
    <row r="54" spans="1:8" ht="44.25" customHeight="1">
      <c r="A54" s="89" t="s">
        <v>41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42</v>
      </c>
      <c r="B55" s="88"/>
      <c r="C55" s="88"/>
      <c r="D55" s="28"/>
      <c r="E55" s="29">
        <v>7151</v>
      </c>
      <c r="F55" s="30">
        <f t="shared" si="1"/>
        <v>0.9201463278428224</v>
      </c>
      <c r="G55" s="29">
        <v>3231</v>
      </c>
      <c r="H55" s="32">
        <f t="shared" si="2"/>
        <v>45.18249195916655</v>
      </c>
    </row>
    <row r="56" spans="1:8" ht="15.75" customHeight="1">
      <c r="A56" s="92" t="s">
        <v>43</v>
      </c>
      <c r="B56" s="93"/>
      <c r="C56" s="93"/>
      <c r="D56" s="25"/>
      <c r="E56" s="26">
        <f>B37-C37</f>
        <v>657915</v>
      </c>
      <c r="F56" s="26">
        <f>E56/E$57*100</f>
        <v>84.65642165888833</v>
      </c>
      <c r="G56" s="33">
        <f>E37-F37</f>
        <v>237085</v>
      </c>
      <c r="H56" s="27">
        <f t="shared" si="2"/>
        <v>36.03581009704901</v>
      </c>
    </row>
    <row r="57" spans="1:8" ht="18.75" customHeight="1" thickBot="1">
      <c r="A57" s="94" t="s">
        <v>44</v>
      </c>
      <c r="B57" s="95"/>
      <c r="C57" s="95"/>
      <c r="D57" s="34"/>
      <c r="E57" s="35">
        <f>E43+E56</f>
        <v>777159</v>
      </c>
      <c r="F57" s="35">
        <f>E57/E$57*100</f>
        <v>100</v>
      </c>
      <c r="G57" s="35">
        <f>G43+G56</f>
        <v>284672</v>
      </c>
      <c r="H57" s="36">
        <f t="shared" si="2"/>
        <v>36.62982735836554</v>
      </c>
    </row>
    <row r="58" spans="1:8" ht="19.5" customHeight="1">
      <c r="A58" s="81" t="s">
        <v>45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46</v>
      </c>
      <c r="B59" s="85"/>
      <c r="C59" s="85"/>
      <c r="D59" s="22"/>
      <c r="E59" s="85" t="s">
        <v>3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26</v>
      </c>
      <c r="F60" s="37" t="s">
        <v>47</v>
      </c>
      <c r="G60" s="38" t="s">
        <v>28</v>
      </c>
      <c r="H60" s="39" t="s">
        <v>29</v>
      </c>
    </row>
    <row r="61" spans="1:8" ht="23.25" customHeight="1">
      <c r="A61" s="79" t="s">
        <v>48</v>
      </c>
      <c r="B61" s="80"/>
      <c r="C61" s="80"/>
      <c r="D61" s="28"/>
      <c r="E61" s="40">
        <v>118127</v>
      </c>
      <c r="F61" s="40">
        <f aca="true" t="shared" si="3" ref="F61:F74">E61/E$74*100</f>
        <v>14.517391694410545</v>
      </c>
      <c r="G61" s="40">
        <v>31584</v>
      </c>
      <c r="H61" s="41">
        <f>G61/E61*100</f>
        <v>26.737325082326645</v>
      </c>
    </row>
    <row r="62" spans="1:8" ht="15.75">
      <c r="A62" s="79" t="s">
        <v>49</v>
      </c>
      <c r="B62" s="80"/>
      <c r="C62" s="80"/>
      <c r="D62" s="28"/>
      <c r="E62" s="40">
        <v>1638</v>
      </c>
      <c r="F62" s="40">
        <f t="shared" si="3"/>
        <v>0.20130442316696837</v>
      </c>
      <c r="G62" s="40">
        <v>533</v>
      </c>
      <c r="H62" s="41">
        <f aca="true" t="shared" si="4" ref="H62:H74">G62/E62*100</f>
        <v>32.53968253968254</v>
      </c>
    </row>
    <row r="63" spans="1:8" ht="30.75" customHeight="1">
      <c r="A63" s="79" t="s">
        <v>50</v>
      </c>
      <c r="B63" s="80"/>
      <c r="C63" s="80"/>
      <c r="D63" s="28"/>
      <c r="E63" s="40">
        <v>479</v>
      </c>
      <c r="F63" s="40">
        <f t="shared" si="3"/>
        <v>0.05886741068191566</v>
      </c>
      <c r="G63" s="40">
        <v>135</v>
      </c>
      <c r="H63" s="41">
        <f t="shared" si="4"/>
        <v>28.18371607515658</v>
      </c>
    </row>
    <row r="64" spans="1:8" ht="17.25" customHeight="1">
      <c r="A64" s="79" t="s">
        <v>51</v>
      </c>
      <c r="B64" s="80"/>
      <c r="C64" s="80"/>
      <c r="D64" s="28"/>
      <c r="E64" s="40">
        <v>123336</v>
      </c>
      <c r="F64" s="40">
        <f t="shared" si="3"/>
        <v>15.157559423517222</v>
      </c>
      <c r="G64" s="40">
        <v>32898</v>
      </c>
      <c r="H64" s="41">
        <f t="shared" si="4"/>
        <v>26.673477330219885</v>
      </c>
    </row>
    <row r="65" spans="1:8" ht="15.75" customHeight="1">
      <c r="A65" s="79" t="s">
        <v>52</v>
      </c>
      <c r="B65" s="80"/>
      <c r="C65" s="80"/>
      <c r="D65" s="28"/>
      <c r="E65" s="40">
        <v>26367</v>
      </c>
      <c r="F65" s="40">
        <f t="shared" si="3"/>
        <v>3.2404113099166394</v>
      </c>
      <c r="G65" s="40">
        <v>4486</v>
      </c>
      <c r="H65" s="41">
        <f t="shared" si="4"/>
        <v>17.01369135662002</v>
      </c>
    </row>
    <row r="66" spans="1:8" ht="19.5" customHeight="1">
      <c r="A66" s="71" t="s">
        <v>53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54</v>
      </c>
      <c r="B67" s="80"/>
      <c r="C67" s="80"/>
      <c r="D67" s="28"/>
      <c r="E67" s="40">
        <v>457212</v>
      </c>
      <c r="F67" s="40">
        <f t="shared" si="3"/>
        <v>56.189742322964555</v>
      </c>
      <c r="G67" s="40">
        <v>176452</v>
      </c>
      <c r="H67" s="41">
        <f t="shared" si="4"/>
        <v>38.593037803032296</v>
      </c>
    </row>
    <row r="68" spans="1:8" ht="15.75">
      <c r="A68" s="79" t="s">
        <v>55</v>
      </c>
      <c r="B68" s="80"/>
      <c r="C68" s="80"/>
      <c r="D68" s="28"/>
      <c r="E68" s="40">
        <v>49414</v>
      </c>
      <c r="F68" s="40">
        <f t="shared" si="3"/>
        <v>6.072806328676786</v>
      </c>
      <c r="G68" s="40">
        <v>17467</v>
      </c>
      <c r="H68" s="41">
        <f t="shared" si="4"/>
        <v>35.34828186343951</v>
      </c>
    </row>
    <row r="69" spans="1:8" ht="15.75">
      <c r="A69" s="79" t="s">
        <v>56</v>
      </c>
      <c r="B69" s="80"/>
      <c r="C69" s="80"/>
      <c r="D69" s="28"/>
      <c r="E69" s="40">
        <v>23</v>
      </c>
      <c r="F69" s="40">
        <f t="shared" si="3"/>
        <v>0.0028266188845178708</v>
      </c>
      <c r="G69" s="40">
        <v>0</v>
      </c>
      <c r="H69" s="41">
        <f t="shared" si="4"/>
        <v>0</v>
      </c>
    </row>
    <row r="70" spans="1:8" ht="15.75">
      <c r="A70" s="71" t="s">
        <v>57</v>
      </c>
      <c r="B70" s="72"/>
      <c r="C70" s="73"/>
      <c r="D70" s="42"/>
      <c r="E70" s="43">
        <v>30226</v>
      </c>
      <c r="F70" s="40">
        <f t="shared" si="3"/>
        <v>3.714668800149442</v>
      </c>
      <c r="G70" s="43">
        <v>9649</v>
      </c>
      <c r="H70" s="41">
        <f t="shared" si="4"/>
        <v>31.922847879309202</v>
      </c>
    </row>
    <row r="71" spans="1:8" ht="20.25" customHeight="1">
      <c r="A71" s="71" t="s">
        <v>58</v>
      </c>
      <c r="B71" s="72"/>
      <c r="C71" s="73"/>
      <c r="D71" s="42"/>
      <c r="E71" s="43">
        <v>6871</v>
      </c>
      <c r="F71" s="40">
        <f t="shared" si="3"/>
        <v>0.844421667631404</v>
      </c>
      <c r="G71" s="43">
        <v>1634</v>
      </c>
      <c r="H71" s="41">
        <f t="shared" si="4"/>
        <v>23.781109008877895</v>
      </c>
    </row>
    <row r="72" spans="1:8" ht="32.25" customHeight="1">
      <c r="A72" s="71" t="s">
        <v>59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60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61</v>
      </c>
      <c r="B74" s="75"/>
      <c r="C74" s="75"/>
      <c r="D74" s="45"/>
      <c r="E74" s="46">
        <f>E61+E62+E63+E64+E65+E66+E67+E68+E69+E70+E71+E72+E73</f>
        <v>813693</v>
      </c>
      <c r="F74" s="47">
        <f t="shared" si="3"/>
        <v>100</v>
      </c>
      <c r="G74" s="46">
        <f>SUM(G61:G73)</f>
        <v>274838</v>
      </c>
      <c r="H74" s="48">
        <f t="shared" si="4"/>
        <v>33.77662091230968</v>
      </c>
    </row>
    <row r="75" spans="1:8" ht="24" customHeight="1">
      <c r="A75" s="76" t="s">
        <v>62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2</v>
      </c>
      <c r="B76" s="63"/>
      <c r="C76" s="63"/>
      <c r="D76" s="63"/>
      <c r="E76" s="64"/>
      <c r="F76" s="49" t="s">
        <v>63</v>
      </c>
      <c r="G76" s="49" t="s">
        <v>64</v>
      </c>
      <c r="H76" s="50" t="s">
        <v>8</v>
      </c>
      <c r="M76" s="51"/>
      <c r="N76" s="51"/>
      <c r="O76" s="51"/>
    </row>
    <row r="77" spans="1:15" ht="18.75" customHeight="1">
      <c r="A77" s="65" t="s">
        <v>65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66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67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65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68</v>
      </c>
      <c r="B84" s="61"/>
      <c r="C84" s="61"/>
      <c r="D84" s="56"/>
      <c r="G84" s="57" t="s">
        <v>69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70</v>
      </c>
      <c r="B87" s="56"/>
      <c r="C87" s="56"/>
      <c r="D87" s="56"/>
    </row>
    <row r="88" spans="1:4" ht="14.25" customHeight="1">
      <c r="A88" s="59" t="s">
        <v>71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6692913385826772" right="0.5118110236220472" top="0.2755905511811024" bottom="0.275590551181102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2022-06-06T03:23:27Z</cp:lastPrinted>
  <dcterms:created xsi:type="dcterms:W3CDTF">2022-06-06T03:22:40Z</dcterms:created>
  <dcterms:modified xsi:type="dcterms:W3CDTF">2022-06-06T04:20:54Z</dcterms:modified>
  <cp:category/>
  <cp:version/>
  <cp:contentType/>
  <cp:contentStatus/>
</cp:coreProperties>
</file>