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 03 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<sst xmlns="http://schemas.openxmlformats.org/spreadsheetml/2006/main" count="105" uniqueCount="73">
  <si>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01.03.2024г.</t>
  </si>
  <si>
    <t>По оперативным данным  за 2 месяца 2024 года исполнение по доходной части консолидированного бюджета МО Кривошеинского района  по налоговым и неналоговым доходам составило 15 827  тыс. рублей, в т.ч. муниципальный район 11 149  тыс.руб., сельские поселения 4 678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</si>
  <si>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</si>
  <si>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</si>
  <si>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2024 год</t>
  </si>
  <si>
    <t>Утверждено по бюджету на 2024 год</t>
  </si>
  <si>
    <t>Исполнено                                                                          на 01 марта 2024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</si>
  <si>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</si>
  <si>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</si>
  <si>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</si>
  <si>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</si>
  <si>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</si>
  <si>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</si>
  <si>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</si>
  <si>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</si>
  <si>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</si>
  <si>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</si>
  <si>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</si>
  <si>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</si>
  <si>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</si>
  <si>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</si>
  <si>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</si>
  <si>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</si>
  <si>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</si>
  <si>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</si>
  <si>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</si>
  <si>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</si>
  <si>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</si>
  <si>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</si>
  <si>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</si>
  <si>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</si>
  <si>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</si>
  <si>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</si>
  <si>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</si>
  <si>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</si>
  <si>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</si>
  <si>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</si>
  <si>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</si>
  <si>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</si>
  <si>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</si>
  <si>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</si>
  <si>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</si>
  <si>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</si>
  <si>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</si>
  <si>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</si>
  <si>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</si>
  <si>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</si>
  <si>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</si>
  <si>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</si>
  <si>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</si>
  <si>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</si>
  <si>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</si>
  <si>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</si>
  <si>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</si>
  <si>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</si>
  <si>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</si>
  <si>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</si>
  <si>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</si>
  <si>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</si>
  <si>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</si>
  <si>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</si>
  <si>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</si>
  <si>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</si>
  <si>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</si>
  <si>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</si>
  <si>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</si>
  <si>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01.03.2024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</si>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</sst>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895848</v>
      </c>
      <c r="C9" s="6">
        <v>110771</v>
      </c>
      <c r="D9" s="6"/>
      <c r="E9" s="7">
        <v>95559</v>
      </c>
      <c r="F9" s="7">
        <v>11149</v>
      </c>
      <c r="G9" s="8">
        <f>E9/B9*100</f>
        <v>10.666876523695985</v>
      </c>
      <c r="H9" s="9">
        <f>F9/C9*100</f>
        <v>10.064908685486273</v>
      </c>
    </row>
    <row r="10" spans="1:8" ht="18" customHeight="1">
      <c r="A10" s="5" t="s">
        <v>13</v>
      </c>
      <c r="B10" s="6">
        <v>903567</v>
      </c>
      <c r="C10" s="6"/>
      <c r="D10" s="6"/>
      <c r="E10" s="7">
        <v>88947</v>
      </c>
      <c r="F10" s="10"/>
      <c r="G10" s="8">
        <f>E10/B10*100</f>
        <v>9.84398500609252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12596</v>
      </c>
      <c r="C13" s="6">
        <v>6831</v>
      </c>
      <c r="D13" s="6"/>
      <c r="E13" s="7">
        <v>1846</v>
      </c>
      <c r="F13" s="7">
        <v>771</v>
      </c>
      <c r="G13" s="13">
        <f>E13/B13*100</f>
        <v>14.655446173388379</v>
      </c>
      <c r="H13" s="14">
        <f>F13/C13*100</f>
        <v>11.286780851998243</v>
      </c>
    </row>
    <row r="14" spans="1:8" ht="15.75">
      <c r="A14" s="12" t="s">
        <v>13</v>
      </c>
      <c r="B14" s="6">
        <v>13096</v>
      </c>
      <c r="C14" s="6"/>
      <c r="D14" s="6"/>
      <c r="E14" s="7">
        <v>1466</v>
      </c>
      <c r="F14" s="10"/>
      <c r="G14" s="13">
        <f>E14/B14*100</f>
        <v>11.194257788637751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7220</v>
      </c>
      <c r="C16" s="6">
        <v>1857</v>
      </c>
      <c r="D16" s="6"/>
      <c r="E16" s="7">
        <v>1134</v>
      </c>
      <c r="F16" s="7">
        <v>239</v>
      </c>
      <c r="G16" s="13">
        <f>E16/B16*100</f>
        <v>15.706371191135734</v>
      </c>
      <c r="H16" s="14">
        <f>F16/C16*100</f>
        <v>12.870220786214324</v>
      </c>
    </row>
    <row r="17" spans="1:8" ht="15.75">
      <c r="A17" s="12" t="s">
        <v>13</v>
      </c>
      <c r="B17" s="6">
        <v>7373</v>
      </c>
      <c r="C17" s="6"/>
      <c r="D17" s="6"/>
      <c r="E17" s="7">
        <v>912</v>
      </c>
      <c r="F17" s="10"/>
      <c r="G17" s="13">
        <f>E17/B17*100</f>
        <v>12.369456123694562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12919</v>
      </c>
      <c r="C19" s="6">
        <v>4716</v>
      </c>
      <c r="D19" s="6"/>
      <c r="E19" s="7">
        <v>2055</v>
      </c>
      <c r="F19" s="7">
        <v>690</v>
      </c>
      <c r="G19" s="13">
        <f>E19/B19*100</f>
        <v>15.906803932192895</v>
      </c>
      <c r="H19" s="14">
        <f>F19/C19*100</f>
        <v>14.631043256997456</v>
      </c>
    </row>
    <row r="20" spans="1:8" ht="15.75">
      <c r="A20" s="12" t="s">
        <v>13</v>
      </c>
      <c r="B20" s="6">
        <v>13834</v>
      </c>
      <c r="C20" s="6"/>
      <c r="D20" s="6"/>
      <c r="E20" s="7">
        <v>1633</v>
      </c>
      <c r="F20" s="10"/>
      <c r="G20" s="13">
        <f>E20/B20*100</f>
        <v>11.804250397571202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53605</v>
      </c>
      <c r="C22" s="6">
        <v>19863</v>
      </c>
      <c r="D22" s="6"/>
      <c r="E22" s="7">
        <v>3844</v>
      </c>
      <c r="F22" s="7">
        <v>2124</v>
      </c>
      <c r="G22" s="13">
        <f>E22/B22*100</f>
        <v>7.170972857009607</v>
      </c>
      <c r="H22" s="14">
        <f>F22/C22*100</f>
        <v>10.693248753964658</v>
      </c>
    </row>
    <row r="23" spans="1:8" ht="15.75">
      <c r="A23" s="12" t="s">
        <v>13</v>
      </c>
      <c r="B23" s="6">
        <v>56662</v>
      </c>
      <c r="C23" s="6"/>
      <c r="D23" s="6"/>
      <c r="E23" s="7">
        <v>2352</v>
      </c>
      <c r="F23" s="10"/>
      <c r="G23" s="13">
        <f>E23/B23*100</f>
        <v>4.150930076594543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8365</v>
      </c>
      <c r="C25" s="6">
        <v>2908</v>
      </c>
      <c r="D25" s="6"/>
      <c r="E25" s="7">
        <v>1280</v>
      </c>
      <c r="F25" s="7">
        <v>313</v>
      </c>
      <c r="G25" s="13">
        <f>E25/B25*100</f>
        <v>15.301852958756722</v>
      </c>
      <c r="H25" s="14">
        <f>F25/C25*100</f>
        <v>10.763411279229711</v>
      </c>
    </row>
    <row r="26" spans="1:8" ht="15.75">
      <c r="A26" s="12" t="s">
        <v>13</v>
      </c>
      <c r="B26" s="6">
        <v>8967</v>
      </c>
      <c r="C26" s="6"/>
      <c r="D26" s="6"/>
      <c r="E26" s="7">
        <v>1443</v>
      </c>
      <c r="F26" s="10"/>
      <c r="G26" s="13">
        <f>E26/B26*100</f>
        <v>16.092338574774175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7944</v>
      </c>
      <c r="C28" s="6">
        <v>1487</v>
      </c>
      <c r="D28" s="6"/>
      <c r="E28" s="7">
        <v>1208</v>
      </c>
      <c r="F28" s="7">
        <v>213</v>
      </c>
      <c r="G28" s="13">
        <f>E28/B28*100</f>
        <v>15.206445115810673</v>
      </c>
      <c r="H28" s="14">
        <f>F28/C28*100</f>
        <v>14.324142568930734</v>
      </c>
    </row>
    <row r="29" spans="1:8" ht="15.75">
      <c r="A29" s="12" t="s">
        <v>13</v>
      </c>
      <c r="B29" s="6">
        <v>7944</v>
      </c>
      <c r="C29" s="6"/>
      <c r="D29" s="6"/>
      <c r="E29" s="7">
        <v>582</v>
      </c>
      <c r="F29" s="10"/>
      <c r="G29" s="13">
        <f>E29/B29*100</f>
        <v>7.326283987915408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10933</v>
      </c>
      <c r="C31" s="6">
        <v>3124</v>
      </c>
      <c r="D31" s="6"/>
      <c r="E31" s="7">
        <v>1349</v>
      </c>
      <c r="F31" s="7">
        <v>328</v>
      </c>
      <c r="G31" s="13">
        <f>E31/B31*100</f>
        <v>12.338790816793194</v>
      </c>
      <c r="H31" s="14">
        <f>F31/C31*100</f>
        <v>10.499359795134442</v>
      </c>
    </row>
    <row r="32" spans="1:8" ht="15.75">
      <c r="A32" s="12" t="s">
        <v>13</v>
      </c>
      <c r="B32" s="6">
        <v>11222</v>
      </c>
      <c r="C32" s="6"/>
      <c r="D32" s="6"/>
      <c r="E32" s="7">
        <v>1357</v>
      </c>
      <c r="F32" s="10"/>
      <c r="G32" s="13">
        <f>E32/B32*100</f>
        <v>12.092318659775442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113582</v>
      </c>
      <c r="C34" s="6">
        <f t="shared" si="0"/>
        <v>40786</v>
      </c>
      <c r="D34" s="6">
        <f t="shared" si="0"/>
        <v>0</v>
      </c>
      <c r="E34" s="6">
        <f t="shared" si="0"/>
        <v>12716</v>
      </c>
      <c r="F34" s="6">
        <f>F13+F16+F19+F22+F25+F28+F31</f>
        <v>4678</v>
      </c>
      <c r="G34" s="8">
        <f>E34/B34*100</f>
        <v>11.195435896532901</v>
      </c>
      <c r="H34" s="9">
        <f>F34/C34*100</f>
        <v>11.469621929093316</v>
      </c>
    </row>
    <row r="35" spans="1:8" ht="15.75">
      <c r="A35" s="5" t="s">
        <v>13</v>
      </c>
      <c r="B35" s="6">
        <f t="shared" si="0"/>
        <v>119098</v>
      </c>
      <c r="C35" s="6">
        <f t="shared" si="0"/>
        <v>0</v>
      </c>
      <c r="D35" s="6">
        <f t="shared" si="0"/>
        <v>0</v>
      </c>
      <c r="E35" s="6">
        <f t="shared" si="0"/>
        <v>9745</v>
      </c>
      <c r="F35" s="6">
        <f t="shared" si="0"/>
        <v>0</v>
      </c>
      <c r="G35" s="15">
        <f>E35/B35*100</f>
        <v>8.182337234882198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C34+B9-4299+6224+40</f>
        <v>938599</v>
      </c>
      <c r="C37" s="17">
        <f>C9+C34</f>
        <v>151557</v>
      </c>
      <c r="D37" s="17">
        <f>D34+D9</f>
        <v>0</v>
      </c>
      <c r="E37" s="17">
        <f>F34+E9-715+70</f>
        <v>99592</v>
      </c>
      <c r="F37" s="17">
        <f>F34+F9</f>
        <v>15827</v>
      </c>
      <c r="G37" s="18">
        <f>E37/B37*100</f>
        <v>10.610708087266234</v>
      </c>
      <c r="H37" s="19">
        <f>F37/C37*100</f>
        <v>10.442935661170385</v>
      </c>
    </row>
    <row r="38" spans="1:8" ht="15.75">
      <c r="A38" s="16" t="s">
        <v>13</v>
      </c>
      <c r="B38" s="17">
        <f>E74</f>
        <v>951834</v>
      </c>
      <c r="C38" s="17"/>
      <c r="D38" s="17"/>
      <c r="E38" s="17">
        <f>G74</f>
        <v>90008</v>
      </c>
      <c r="F38" s="17">
        <f>F10+F35</f>
        <v>0</v>
      </c>
      <c r="G38" s="18">
        <f>E38/B38*100</f>
        <v>9.456270736283848</v>
      </c>
      <c r="H38" s="19"/>
    </row>
    <row r="39" spans="1:8" ht="33" customHeight="1" thickBot="1">
      <c r="A39" s="20" t="s">
        <v>24</v>
      </c>
      <c r="B39" s="21">
        <f>B37-B38</f>
        <v>-13235</v>
      </c>
      <c r="C39" s="21"/>
      <c r="D39" s="21">
        <f>D37-D38</f>
        <v>0</v>
      </c>
      <c r="E39" s="21">
        <f>E37-E38</f>
        <v>9584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SUM(E44:E55)</f>
        <v>151557</v>
      </c>
      <c r="F43" s="26">
        <f>E43/E$57*100</f>
        <v>16.147151232848106</v>
      </c>
      <c r="G43" s="26">
        <f>SUM(G44:G55)</f>
        <v>15827</v>
      </c>
      <c r="H43" s="27">
        <f>G43/E43*100</f>
        <v>10.442935661170385</v>
      </c>
    </row>
    <row r="44" spans="1:8" ht="30" customHeight="1">
      <c r="A44" s="87" t="s">
        <v>32</v>
      </c>
      <c r="B44" s="88"/>
      <c r="C44" s="88"/>
      <c r="D44" s="28"/>
      <c r="E44" s="29">
        <v>116944</v>
      </c>
      <c r="F44" s="30">
        <f aca="true" t="shared" si="1" ref="F44:F55">E44/E$57*100</f>
        <v>12.459420902856278</v>
      </c>
      <c r="G44" s="31">
        <v>10868</v>
      </c>
      <c r="H44" s="32">
        <f aca="true" t="shared" si="2" ref="H44:H57">G44/E44*100</f>
        <v>9.293336981803256</v>
      </c>
    </row>
    <row r="45" spans="1:8" ht="21" customHeight="1">
      <c r="A45" s="89" t="s">
        <v>33</v>
      </c>
      <c r="B45" s="90"/>
      <c r="C45" s="91"/>
      <c r="D45" s="28"/>
      <c r="E45" s="29">
        <v>11899</v>
      </c>
      <c r="F45" s="30">
        <f t="shared" si="1"/>
        <v>1.2677405366935188</v>
      </c>
      <c r="G45" s="29">
        <v>2005</v>
      </c>
      <c r="H45" s="32">
        <f t="shared" si="2"/>
        <v>16.85015547525002</v>
      </c>
    </row>
    <row r="46" spans="1:8" ht="20.25" customHeight="1">
      <c r="A46" s="87" t="s">
        <v>34</v>
      </c>
      <c r="B46" s="88"/>
      <c r="C46" s="88"/>
      <c r="D46" s="28"/>
      <c r="E46" s="29">
        <v>20</v>
      </c>
      <c r="F46" s="30">
        <f t="shared" si="1"/>
        <v>0.002130835425991291</v>
      </c>
      <c r="G46" s="31">
        <v>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4978</v>
      </c>
      <c r="F47" s="30">
        <f t="shared" si="1"/>
        <v>0.5303649375292324</v>
      </c>
      <c r="G47" s="31">
        <v>23</v>
      </c>
      <c r="H47" s="32">
        <f t="shared" si="2"/>
        <v>0.4620329449578144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0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1261</v>
      </c>
      <c r="F49" s="30">
        <f t="shared" si="1"/>
        <v>0.13434917360875093</v>
      </c>
      <c r="G49" s="31">
        <v>1175</v>
      </c>
      <c r="H49" s="32">
        <f t="shared" si="2"/>
        <v>93.18001586042823</v>
      </c>
    </row>
    <row r="50" spans="1:8" ht="20.25" customHeight="1">
      <c r="A50" s="87" t="s">
        <v>38</v>
      </c>
      <c r="B50" s="88"/>
      <c r="C50" s="88"/>
      <c r="D50" s="28"/>
      <c r="E50" s="29">
        <v>2488</v>
      </c>
      <c r="F50" s="30">
        <f t="shared" si="1"/>
        <v>0.26507592699331667</v>
      </c>
      <c r="G50" s="31">
        <v>228</v>
      </c>
      <c r="H50" s="32">
        <f t="shared" si="2"/>
        <v>9.163987138263666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2801</v>
      </c>
      <c r="F52" s="30">
        <f t="shared" si="1"/>
        <v>0.29842350141008034</v>
      </c>
      <c r="G52" s="31">
        <v>308</v>
      </c>
      <c r="H52" s="32">
        <f t="shared" si="2"/>
        <v>10.996072831131738</v>
      </c>
    </row>
    <row r="53" spans="1:8" ht="18" customHeight="1">
      <c r="A53" s="87" t="s">
        <v>41</v>
      </c>
      <c r="B53" s="88"/>
      <c r="C53" s="88"/>
      <c r="D53" s="28"/>
      <c r="E53" s="29">
        <v>1381</v>
      </c>
      <c r="F53" s="30">
        <f t="shared" si="1"/>
        <v>0.14713418616469864</v>
      </c>
      <c r="G53" s="31">
        <v>211</v>
      </c>
      <c r="H53" s="32">
        <f t="shared" si="2"/>
        <v>15.278783490224477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9785</v>
      </c>
      <c r="F55" s="30">
        <f t="shared" si="1"/>
        <v>1.0425112321662393</v>
      </c>
      <c r="G55" s="29">
        <v>1009</v>
      </c>
      <c r="H55" s="32">
        <f t="shared" si="2"/>
        <v>10.31170158405723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787042</v>
      </c>
      <c r="F56" s="26">
        <f>E56/E$57*100</f>
        <v>83.85284876715188</v>
      </c>
      <c r="G56" s="33">
        <f>E37-F37</f>
        <v>83765</v>
      </c>
      <c r="H56" s="27">
        <f t="shared" si="2"/>
        <v>10.643015239339197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938599</v>
      </c>
      <c r="F57" s="35">
        <f>E57/E$57*100</f>
        <v>100</v>
      </c>
      <c r="G57" s="35">
        <f>G43+G56</f>
        <v>99592</v>
      </c>
      <c r="H57" s="36">
        <f t="shared" si="2"/>
        <v>10.610708087266234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145373</v>
      </c>
      <c r="F61" s="40">
        <f aca="true" t="shared" si="3" ref="F61:F74">E61/E$74*100</f>
        <v>15.272936247286816</v>
      </c>
      <c r="G61" s="40">
        <v>12091</v>
      </c>
      <c r="H61" s="41">
        <f>G61/E61*100</f>
        <v>8.317225344458738</v>
      </c>
    </row>
    <row r="62" spans="1:8" ht="15.75">
      <c r="A62" s="79" t="s">
        <v>50</v>
      </c>
      <c r="B62" s="80"/>
      <c r="C62" s="80"/>
      <c r="D62" s="28"/>
      <c r="E62" s="40">
        <v>2392</v>
      </c>
      <c r="F62" s="40">
        <f t="shared" si="3"/>
        <v>0.2513043240733153</v>
      </c>
      <c r="G62" s="40">
        <v>225</v>
      </c>
      <c r="H62" s="41">
        <f aca="true" t="shared" si="4" ref="H62:H74">G62/E62*100</f>
        <v>9.406354515050168</v>
      </c>
    </row>
    <row r="63" spans="1:8" ht="30.75" customHeight="1">
      <c r="A63" s="79" t="s">
        <v>51</v>
      </c>
      <c r="B63" s="80"/>
      <c r="C63" s="80"/>
      <c r="D63" s="28"/>
      <c r="E63" s="40">
        <v>1041</v>
      </c>
      <c r="F63" s="40">
        <f t="shared" si="3"/>
        <v>0.10936780993324466</v>
      </c>
      <c r="G63" s="40">
        <v>1</v>
      </c>
      <c r="H63" s="41">
        <f t="shared" si="4"/>
        <v>0.09606147934678194</v>
      </c>
    </row>
    <row r="64" spans="1:8" ht="17.25" customHeight="1">
      <c r="A64" s="79" t="s">
        <v>52</v>
      </c>
      <c r="B64" s="80"/>
      <c r="C64" s="80"/>
      <c r="D64" s="28"/>
      <c r="E64" s="40">
        <v>123960</v>
      </c>
      <c r="F64" s="40">
        <f t="shared" si="3"/>
        <v>13.023279269284348</v>
      </c>
      <c r="G64" s="40">
        <v>14016</v>
      </c>
      <c r="H64" s="41">
        <f t="shared" si="4"/>
        <v>11.306873184898354</v>
      </c>
    </row>
    <row r="65" spans="1:8" ht="15.75" customHeight="1">
      <c r="A65" s="79" t="s">
        <v>53</v>
      </c>
      <c r="B65" s="80"/>
      <c r="C65" s="80"/>
      <c r="D65" s="28"/>
      <c r="E65" s="40">
        <v>25051</v>
      </c>
      <c r="F65" s="40">
        <f t="shared" si="3"/>
        <v>2.6318664809199923</v>
      </c>
      <c r="G65" s="40">
        <v>1109</v>
      </c>
      <c r="H65" s="41">
        <f t="shared" si="4"/>
        <v>4.426968983274121</v>
      </c>
    </row>
    <row r="66" spans="1:8" ht="19.5" customHeight="1">
      <c r="A66" s="71" t="s">
        <v>54</v>
      </c>
      <c r="B66" s="72"/>
      <c r="C66" s="73"/>
      <c r="D66" s="28"/>
      <c r="E66" s="40">
        <v>600</v>
      </c>
      <c r="F66" s="40">
        <f t="shared" si="3"/>
        <v>0.06303620169063093</v>
      </c>
      <c r="G66" s="40">
        <v>0</v>
      </c>
      <c r="H66" s="41">
        <f t="shared" si="4"/>
        <v>0</v>
      </c>
    </row>
    <row r="67" spans="1:8" ht="17.25" customHeight="1">
      <c r="A67" s="79" t="s">
        <v>55</v>
      </c>
      <c r="B67" s="80"/>
      <c r="C67" s="80"/>
      <c r="D67" s="28"/>
      <c r="E67" s="40">
        <v>553339</v>
      </c>
      <c r="F67" s="40">
        <f t="shared" si="3"/>
        <v>58.13398134548672</v>
      </c>
      <c r="G67" s="40">
        <v>54161</v>
      </c>
      <c r="H67" s="41">
        <f t="shared" si="4"/>
        <v>9.78803229123557</v>
      </c>
    </row>
    <row r="68" spans="1:8" ht="15.75">
      <c r="A68" s="79" t="s">
        <v>56</v>
      </c>
      <c r="B68" s="80"/>
      <c r="C68" s="80"/>
      <c r="D68" s="28"/>
      <c r="E68" s="40">
        <v>65094</v>
      </c>
      <c r="F68" s="40">
        <f t="shared" si="3"/>
        <v>6.8387975214165495</v>
      </c>
      <c r="G68" s="40">
        <v>6647</v>
      </c>
      <c r="H68" s="41">
        <f t="shared" si="4"/>
        <v>10.211386610133038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29979</v>
      </c>
      <c r="F70" s="40">
        <f t="shared" si="3"/>
        <v>3.1496038174723746</v>
      </c>
      <c r="G70" s="43">
        <v>1263</v>
      </c>
      <c r="H70" s="41">
        <f t="shared" si="4"/>
        <v>4.212949064345041</v>
      </c>
    </row>
    <row r="71" spans="1:8" ht="20.25" customHeight="1">
      <c r="A71" s="71" t="s">
        <v>59</v>
      </c>
      <c r="B71" s="72"/>
      <c r="C71" s="73"/>
      <c r="D71" s="42"/>
      <c r="E71" s="43">
        <v>5005</v>
      </c>
      <c r="F71" s="40">
        <f t="shared" si="3"/>
        <v>0.525826982436013</v>
      </c>
      <c r="G71" s="43">
        <v>495</v>
      </c>
      <c r="H71" s="41">
        <f t="shared" si="4"/>
        <v>9.89010989010989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951834</v>
      </c>
      <c r="F74" s="47">
        <f t="shared" si="3"/>
        <v>100</v>
      </c>
      <c r="G74" s="46">
        <f>SUM(G61:G73)</f>
        <v>90008</v>
      </c>
      <c r="H74" s="48">
        <f t="shared" si="4"/>
        <v>9.456270736283848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5905511811023623" right="0.5118110236220472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2024-03-05T05:13:07Z</dcterms:created>
  <dcterms:modified xsi:type="dcterms:W3CDTF">2024-04-02T03:06:23Z</dcterms:modified>
  <cp:category/>
  <cp:version/>
  <cp:contentType/>
  <cp:contentStatus/>
</cp:coreProperties>
</file>